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все" sheetId="1" r:id="rId1"/>
  </sheets>
  <definedNames>
    <definedName name="_xlnm.Print_Area" localSheetId="0">'все'!$A$1:$R$31</definedName>
  </definedNames>
  <calcPr fullCalcOnLoad="1"/>
</workbook>
</file>

<file path=xl/sharedStrings.xml><?xml version="1.0" encoding="utf-8"?>
<sst xmlns="http://schemas.openxmlformats.org/spreadsheetml/2006/main" count="98" uniqueCount="73">
  <si>
    <t>образовательная организация</t>
  </si>
  <si>
    <t>Русинова 
Анастасия Вадимовна</t>
  </si>
  <si>
    <t>Злыгостева
Надежда Яковлевна</t>
  </si>
  <si>
    <t>Ворошилов
Александр Игоревич</t>
  </si>
  <si>
    <t>Грущина
Наталья Владимировна</t>
  </si>
  <si>
    <t>тренер-представитель</t>
  </si>
  <si>
    <t>МКОУ Красноуфимский РЦ ДОД на базе МКОУ Приданниковская СОШ</t>
  </si>
  <si>
    <t>Артёмов
Александр Юрьевич</t>
  </si>
  <si>
    <t>Макаров
Владимир Дмитриевич</t>
  </si>
  <si>
    <t>МКОУ "Нижнеиргинская СОШ"</t>
  </si>
  <si>
    <t>Загидулин 
Эмиль Раильянович</t>
  </si>
  <si>
    <t>Комитет по физической культуре, спорту и молодёжной политике Администрации МО Красноуфимский округ</t>
  </si>
  <si>
    <t xml:space="preserve">Главный судья </t>
  </si>
  <si>
    <t>Главный секретарь</t>
  </si>
  <si>
    <t>Макаров В.Д./ Красноуфимский округ</t>
  </si>
  <si>
    <t>Мещерякова Н.М./ СС1К, Красноуфимский округ</t>
  </si>
  <si>
    <t>12 марта 2017г</t>
  </si>
  <si>
    <t>участники</t>
  </si>
  <si>
    <t>МКОУ Красноуфимский РЦ ДОД на базе МКОУ "Рахмангуловская СОШ" "</t>
  </si>
  <si>
    <t xml:space="preserve">МБУ ДО СЮТ ГО Красноуфимск </t>
  </si>
  <si>
    <t>"Робинзон"</t>
  </si>
  <si>
    <t>"ОБЭП"</t>
  </si>
  <si>
    <t>"Сокол"</t>
  </si>
  <si>
    <t>"Компас"</t>
  </si>
  <si>
    <t>"Кеды"</t>
  </si>
  <si>
    <t>"Соколята"</t>
  </si>
  <si>
    <t>"Единство"</t>
  </si>
  <si>
    <t>"Полярная звезда"</t>
  </si>
  <si>
    <t>МКОУ "Сарсинская СОШ</t>
  </si>
  <si>
    <t>Пашиев 
Анатолий Дмитриевич</t>
  </si>
  <si>
    <t>время старта</t>
  </si>
  <si>
    <t>время финиша</t>
  </si>
  <si>
    <t>сумма отсечек</t>
  </si>
  <si>
    <t>время на дистанции</t>
  </si>
  <si>
    <t>навесная переправа</t>
  </si>
  <si>
    <t>подъем-спуск</t>
  </si>
  <si>
    <t>сн</t>
  </si>
  <si>
    <t>спуск на лыжах с самостраховкой</t>
  </si>
  <si>
    <t>тонкий лёд</t>
  </si>
  <si>
    <t>сумма штрафных баллов</t>
  </si>
  <si>
    <t>штрафное время</t>
  </si>
  <si>
    <t>1 балл=</t>
  </si>
  <si>
    <t>сумма снятий</t>
  </si>
  <si>
    <t>результат команды</t>
  </si>
  <si>
    <t xml:space="preserve">ПРОТОКОЛ СОРЕВНОВАНИЙ </t>
  </si>
  <si>
    <t>на дистанции - лыжная - группа</t>
  </si>
  <si>
    <t>2 класс старшая возрастная группа</t>
  </si>
  <si>
    <t>1 класс - старшая возрастная группа</t>
  </si>
  <si>
    <t>место</t>
  </si>
  <si>
    <t>1 класс младшая возрастная группа</t>
  </si>
  <si>
    <t xml:space="preserve">
II этапа Кубка среди обучающихся МО Красноуфимский округ
по спортивному туризму
"дистанция-лыжная-группа" </t>
  </si>
  <si>
    <t>команда</t>
  </si>
  <si>
    <t>Муниципальное казённое образовательное учреждение "Красноуфимский районный центр дополнительного образования детей"</t>
  </si>
  <si>
    <t>с. Чатлык,
Красноуфимский район</t>
  </si>
  <si>
    <t>стартовый № команды</t>
  </si>
  <si>
    <t xml:space="preserve">МКОУ Красноуфимский РЦ ДОД на базе МКОУ "Рахмангуловская СОШ" </t>
  </si>
  <si>
    <t>Адыев Денис, Юревич Максим, Нурмухаметов Артур, Сек Диана</t>
  </si>
  <si>
    <t>Ганеев Ильдар, Муллаяров Артур, Хусаинов Ринат, Ахатова Ралина</t>
  </si>
  <si>
    <t>Ким Александр, Кузнецова Анастасия, Лаптева Алёна, Нурмухаметова Светлана</t>
  </si>
  <si>
    <t>Эминчаев Игорь, Пшеницын Антон, Оглобин Иван, Берсенева Анастасия</t>
  </si>
  <si>
    <t>"Компас-2"</t>
  </si>
  <si>
    <t>Баженова Анастасия, Гуглий Диана, Мунипова Регина, Овчинников Виталий</t>
  </si>
  <si>
    <t>Некрасов Леонид, Гордынский Валерий, Дьякова Анна, Змеев Егор</t>
  </si>
  <si>
    <t>Искорцев Сергей, Антонов Влад, Дворников Максим, Копорушкина Дарья</t>
  </si>
  <si>
    <t>Эминчаев Константин, Котылев Иван, Дятлова Марина, Пивинская Екатерина</t>
  </si>
  <si>
    <t>Илюшкин Максим, Рожкова Юлия, Беспалова Ксения, Смирнова Анна</t>
  </si>
  <si>
    <t>Кобяков Андрей, Че5быкин Иван, Валиева Ангелина, Крутиков Никита</t>
  </si>
  <si>
    <t>Тихомиров Владимир, Башкирцева Ольга, Клементьева Лера, Меньшикова Дарья</t>
  </si>
  <si>
    <t>Партов Фарход, Коновалов Данил, Родионова Кристина, Худякова Ирина, Пяткова Галина</t>
  </si>
  <si>
    <t>Ирисов Иван, Елисеева Наталья, Родионова Дарья,Чесноков Данил</t>
  </si>
  <si>
    <t>Мишин Алексей, Семёнов Игорь, Мадиев Эдуард, Зарипова Лилия</t>
  </si>
  <si>
    <t>Мальцев Алексей, Кимаев Мирослав, Сабиров Рустам, Магафурова Алина</t>
  </si>
  <si>
    <t>Иванов Андрей,Илаев Евгений, Михайлов Вячеслав, Магасумова Ратмила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</si>
</sst>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0.0%"/>
  </numFmts>
  <fonts count="25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24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 horizontal="right" wrapText="1"/>
    </xf>
    <xf numFmtId="0" fontId="20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abSelected="1" view="pageBreakPreview" zoomScale="50" zoomScaleNormal="60" zoomScaleSheetLayoutView="50" workbookViewId="0" topLeftCell="A16">
      <selection activeCell="H25" sqref="H25"/>
    </sheetView>
  </sheetViews>
  <sheetFormatPr defaultColWidth="9.00390625" defaultRowHeight="12.75"/>
  <cols>
    <col min="1" max="1" width="10.00390625" style="0" customWidth="1"/>
    <col min="2" max="2" width="23.375" style="0" customWidth="1"/>
    <col min="3" max="3" width="38.875" style="3" customWidth="1"/>
    <col min="4" max="4" width="35.375" style="3" customWidth="1"/>
    <col min="5" max="5" width="21.875" style="0" customWidth="1"/>
    <col min="6" max="6" width="12.75390625" style="1" customWidth="1"/>
    <col min="7" max="9" width="11.875" style="1" customWidth="1"/>
    <col min="10" max="13" width="11.875" style="22" customWidth="1"/>
    <col min="14" max="17" width="11.875" style="1" customWidth="1"/>
  </cols>
  <sheetData>
    <row r="2" spans="1:18" ht="33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38.25" customHeight="1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4.5" customHeight="1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24.75" customHeight="1">
      <c r="A5" s="38" t="s">
        <v>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27" customHeight="1">
      <c r="A6" s="38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1"/>
    </row>
    <row r="7" spans="1:18" ht="48.75" customHeight="1">
      <c r="A7" s="41" t="s">
        <v>16</v>
      </c>
      <c r="B7" s="41"/>
      <c r="C7" s="41"/>
      <c r="D7" s="4"/>
      <c r="G7"/>
      <c r="H7"/>
      <c r="I7"/>
      <c r="J7" s="17"/>
      <c r="K7" s="17"/>
      <c r="L7" s="17"/>
      <c r="M7" s="17"/>
      <c r="N7" s="23" t="s">
        <v>41</v>
      </c>
      <c r="O7" s="24">
        <v>0.00034722222222222224</v>
      </c>
      <c r="P7" s="42" t="s">
        <v>53</v>
      </c>
      <c r="Q7" s="43"/>
      <c r="R7" s="43"/>
    </row>
    <row r="8" spans="1:18" ht="51" customHeight="1">
      <c r="A8" s="29" t="s">
        <v>54</v>
      </c>
      <c r="B8" s="29" t="s">
        <v>51</v>
      </c>
      <c r="C8" s="29" t="s">
        <v>0</v>
      </c>
      <c r="D8" s="29" t="s">
        <v>17</v>
      </c>
      <c r="E8" s="29" t="s">
        <v>5</v>
      </c>
      <c r="F8" s="29" t="s">
        <v>30</v>
      </c>
      <c r="G8" s="29" t="s">
        <v>31</v>
      </c>
      <c r="H8" s="29" t="s">
        <v>32</v>
      </c>
      <c r="I8" s="29" t="s">
        <v>33</v>
      </c>
      <c r="J8" s="35" t="s">
        <v>38</v>
      </c>
      <c r="K8" s="35" t="s">
        <v>37</v>
      </c>
      <c r="L8" s="35" t="s">
        <v>35</v>
      </c>
      <c r="M8" s="35" t="s">
        <v>34</v>
      </c>
      <c r="N8" s="29" t="s">
        <v>39</v>
      </c>
      <c r="O8" s="29" t="s">
        <v>40</v>
      </c>
      <c r="P8" s="29" t="s">
        <v>42</v>
      </c>
      <c r="Q8" s="29" t="s">
        <v>43</v>
      </c>
      <c r="R8" s="36" t="s">
        <v>48</v>
      </c>
    </row>
    <row r="9" spans="1:18" ht="30" customHeight="1">
      <c r="A9" s="37" t="s">
        <v>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2" customFormat="1" ht="51.75" customHeight="1">
      <c r="A10" s="5">
        <v>7</v>
      </c>
      <c r="B10" s="5" t="s">
        <v>24</v>
      </c>
      <c r="C10" s="7" t="s">
        <v>9</v>
      </c>
      <c r="D10" s="7" t="s">
        <v>69</v>
      </c>
      <c r="E10" s="7" t="s">
        <v>10</v>
      </c>
      <c r="F10" s="12">
        <v>0.10902777777777778</v>
      </c>
      <c r="G10" s="12">
        <v>0.14524305555555556</v>
      </c>
      <c r="H10" s="12"/>
      <c r="I10" s="12">
        <f>G10-F10-H10</f>
        <v>0.03621527777777778</v>
      </c>
      <c r="J10" s="18">
        <v>1</v>
      </c>
      <c r="K10" s="18">
        <v>2</v>
      </c>
      <c r="L10" s="18">
        <v>0</v>
      </c>
      <c r="M10" s="18">
        <v>0</v>
      </c>
      <c r="N10" s="18">
        <f>SUM(J10:M10)</f>
        <v>3</v>
      </c>
      <c r="O10" s="12">
        <f>N10*$O$7</f>
        <v>0.0010416666666666667</v>
      </c>
      <c r="P10" s="18">
        <f>COUNTIF(J10:M10,"сн")</f>
        <v>0</v>
      </c>
      <c r="Q10" s="12">
        <f>O10+I10</f>
        <v>0.03725694444444445</v>
      </c>
      <c r="R10" s="25">
        <v>1</v>
      </c>
    </row>
    <row r="11" spans="1:18" s="2" customFormat="1" ht="51.75" customHeight="1">
      <c r="A11" s="5">
        <v>1</v>
      </c>
      <c r="B11" s="5" t="s">
        <v>26</v>
      </c>
      <c r="C11" s="6" t="s">
        <v>19</v>
      </c>
      <c r="D11" s="7" t="s">
        <v>63</v>
      </c>
      <c r="E11" s="7" t="s">
        <v>4</v>
      </c>
      <c r="F11" s="12">
        <v>0</v>
      </c>
      <c r="G11" s="12">
        <v>0.03824074074074074</v>
      </c>
      <c r="H11" s="12"/>
      <c r="I11" s="12">
        <f>G11-F11-H11</f>
        <v>0.03824074074074074</v>
      </c>
      <c r="J11" s="18"/>
      <c r="K11" s="18">
        <v>0</v>
      </c>
      <c r="L11" s="18">
        <v>0</v>
      </c>
      <c r="M11" s="18">
        <v>4</v>
      </c>
      <c r="N11" s="18">
        <f>SUM(J11:M11)</f>
        <v>4</v>
      </c>
      <c r="O11" s="12">
        <f>N11*$O$7</f>
        <v>0.001388888888888889</v>
      </c>
      <c r="P11" s="18">
        <f>COUNTIF(J11:M11,"сн")</f>
        <v>0</v>
      </c>
      <c r="Q11" s="12">
        <f>O11+I11</f>
        <v>0.03962962962962963</v>
      </c>
      <c r="R11" s="25">
        <v>2</v>
      </c>
    </row>
    <row r="12" spans="1:18" s="11" customFormat="1" ht="51.75" customHeight="1">
      <c r="A12" s="9">
        <v>12</v>
      </c>
      <c r="B12" s="8" t="s">
        <v>27</v>
      </c>
      <c r="C12" s="7" t="s">
        <v>28</v>
      </c>
      <c r="D12" s="7" t="s">
        <v>70</v>
      </c>
      <c r="E12" s="7" t="s">
        <v>29</v>
      </c>
      <c r="F12" s="14">
        <v>0.1173611111111111</v>
      </c>
      <c r="G12" s="15">
        <v>0.16506944444444446</v>
      </c>
      <c r="H12" s="15"/>
      <c r="I12" s="12">
        <f>G12-F12-H12</f>
        <v>0.047708333333333366</v>
      </c>
      <c r="J12" s="20">
        <v>1</v>
      </c>
      <c r="K12" s="20">
        <v>2</v>
      </c>
      <c r="L12" s="20">
        <v>0</v>
      </c>
      <c r="M12" s="20">
        <v>3</v>
      </c>
      <c r="N12" s="18">
        <f>SUM(J12:M12)</f>
        <v>6</v>
      </c>
      <c r="O12" s="12">
        <f>N12*$O$7</f>
        <v>0.0020833333333333333</v>
      </c>
      <c r="P12" s="18">
        <f>COUNTIF(J12:M12,"сн")</f>
        <v>0</v>
      </c>
      <c r="Q12" s="12">
        <f>O12+I12</f>
        <v>0.0497916666666667</v>
      </c>
      <c r="R12" s="26">
        <v>3</v>
      </c>
    </row>
    <row r="13" spans="1:18" ht="28.5" customHeight="1">
      <c r="A13" s="37" t="s">
        <v>46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s="11" customFormat="1" ht="51.75" customHeight="1">
      <c r="A14" s="9">
        <v>5</v>
      </c>
      <c r="B14" s="9" t="s">
        <v>23</v>
      </c>
      <c r="C14" s="10" t="s">
        <v>19</v>
      </c>
      <c r="D14" s="10" t="s">
        <v>59</v>
      </c>
      <c r="E14" s="10" t="s">
        <v>3</v>
      </c>
      <c r="F14" s="14">
        <v>0.013888888888888888</v>
      </c>
      <c r="G14" s="14">
        <v>0.037731481481481484</v>
      </c>
      <c r="H14" s="14">
        <v>0.0008680555555555555</v>
      </c>
      <c r="I14" s="14">
        <f aca="true" t="shared" si="0" ref="I14:I20">G14-F14-H14</f>
        <v>0.02297453703703704</v>
      </c>
      <c r="J14" s="27"/>
      <c r="K14" s="27">
        <v>0</v>
      </c>
      <c r="L14" s="27">
        <v>10</v>
      </c>
      <c r="M14" s="27">
        <v>1</v>
      </c>
      <c r="N14" s="27">
        <f aca="true" t="shared" si="1" ref="N14:N20">SUM(J14:M14)</f>
        <v>11</v>
      </c>
      <c r="O14" s="14">
        <f aca="true" t="shared" si="2" ref="O14:O20">N14*$O$7</f>
        <v>0.0038194444444444448</v>
      </c>
      <c r="P14" s="27">
        <f aca="true" t="shared" si="3" ref="P14:P20">COUNTIF(J14:M14,"сн")</f>
        <v>0</v>
      </c>
      <c r="Q14" s="14">
        <f aca="true" t="shared" si="4" ref="Q14:Q20">O14+I14</f>
        <v>0.026793981481481485</v>
      </c>
      <c r="R14" s="26">
        <v>1</v>
      </c>
    </row>
    <row r="15" spans="1:18" s="28" customFormat="1" ht="51.75" customHeight="1">
      <c r="A15" s="9">
        <v>16</v>
      </c>
      <c r="B15" s="9" t="s">
        <v>21</v>
      </c>
      <c r="C15" s="10" t="s">
        <v>55</v>
      </c>
      <c r="D15" s="10" t="s">
        <v>58</v>
      </c>
      <c r="E15" s="10" t="s">
        <v>8</v>
      </c>
      <c r="F15" s="14">
        <v>0.07291666666666667</v>
      </c>
      <c r="G15" s="16">
        <v>0.10299768518518519</v>
      </c>
      <c r="H15" s="16">
        <v>0.004513888888888889</v>
      </c>
      <c r="I15" s="14">
        <f t="shared" si="0"/>
        <v>0.02556712962962963</v>
      </c>
      <c r="J15" s="21">
        <v>3</v>
      </c>
      <c r="K15" s="21">
        <v>1</v>
      </c>
      <c r="L15" s="21">
        <v>0</v>
      </c>
      <c r="M15" s="21">
        <v>0</v>
      </c>
      <c r="N15" s="27">
        <f t="shared" si="1"/>
        <v>4</v>
      </c>
      <c r="O15" s="14">
        <f t="shared" si="2"/>
        <v>0.001388888888888889</v>
      </c>
      <c r="P15" s="27">
        <f t="shared" si="3"/>
        <v>0</v>
      </c>
      <c r="Q15" s="14">
        <f t="shared" si="4"/>
        <v>0.026956018518518518</v>
      </c>
      <c r="R15" s="26">
        <v>2</v>
      </c>
    </row>
    <row r="16" spans="1:18" s="28" customFormat="1" ht="51.75" customHeight="1">
      <c r="A16" s="9">
        <v>18</v>
      </c>
      <c r="B16" s="9" t="s">
        <v>22</v>
      </c>
      <c r="C16" s="7" t="s">
        <v>6</v>
      </c>
      <c r="D16" s="7" t="s">
        <v>66</v>
      </c>
      <c r="E16" s="7" t="s">
        <v>7</v>
      </c>
      <c r="F16" s="14">
        <v>0.08888888888888889</v>
      </c>
      <c r="G16" s="15">
        <v>0.11513888888888889</v>
      </c>
      <c r="H16" s="15"/>
      <c r="I16" s="14">
        <f t="shared" si="0"/>
        <v>0.026249999999999996</v>
      </c>
      <c r="J16" s="20"/>
      <c r="K16" s="20"/>
      <c r="L16" s="20">
        <v>3</v>
      </c>
      <c r="M16" s="20">
        <v>0</v>
      </c>
      <c r="N16" s="27">
        <f t="shared" si="1"/>
        <v>3</v>
      </c>
      <c r="O16" s="14">
        <f t="shared" si="2"/>
        <v>0.0010416666666666667</v>
      </c>
      <c r="P16" s="27">
        <f t="shared" si="3"/>
        <v>0</v>
      </c>
      <c r="Q16" s="14">
        <f t="shared" si="4"/>
        <v>0.027291666666666662</v>
      </c>
      <c r="R16" s="26">
        <v>3</v>
      </c>
    </row>
    <row r="17" spans="1:18" s="11" customFormat="1" ht="51.75" customHeight="1">
      <c r="A17" s="9">
        <v>6</v>
      </c>
      <c r="B17" s="9" t="s">
        <v>60</v>
      </c>
      <c r="C17" s="10" t="s">
        <v>19</v>
      </c>
      <c r="D17" s="10" t="s">
        <v>61</v>
      </c>
      <c r="E17" s="10" t="s">
        <v>3</v>
      </c>
      <c r="F17" s="14">
        <v>0.04375</v>
      </c>
      <c r="G17" s="14">
        <v>0.07133101851851852</v>
      </c>
      <c r="H17" s="14"/>
      <c r="I17" s="14">
        <f t="shared" si="0"/>
        <v>0.02758101851851852</v>
      </c>
      <c r="J17" s="27"/>
      <c r="K17" s="27">
        <v>0</v>
      </c>
      <c r="L17" s="27">
        <v>0</v>
      </c>
      <c r="M17" s="27">
        <v>0</v>
      </c>
      <c r="N17" s="27">
        <f t="shared" si="1"/>
        <v>0</v>
      </c>
      <c r="O17" s="14">
        <f t="shared" si="2"/>
        <v>0</v>
      </c>
      <c r="P17" s="27">
        <f t="shared" si="3"/>
        <v>0</v>
      </c>
      <c r="Q17" s="14">
        <f t="shared" si="4"/>
        <v>0.02758101851851852</v>
      </c>
      <c r="R17" s="26">
        <v>4</v>
      </c>
    </row>
    <row r="18" spans="1:18" s="28" customFormat="1" ht="51.75" customHeight="1">
      <c r="A18" s="9">
        <v>15</v>
      </c>
      <c r="B18" s="9" t="s">
        <v>21</v>
      </c>
      <c r="C18" s="10" t="s">
        <v>18</v>
      </c>
      <c r="D18" s="10" t="s">
        <v>57</v>
      </c>
      <c r="E18" s="10" t="s">
        <v>8</v>
      </c>
      <c r="F18" s="14">
        <v>0.03125</v>
      </c>
      <c r="G18" s="16">
        <v>0.0630787037037037</v>
      </c>
      <c r="H18" s="16"/>
      <c r="I18" s="14">
        <f t="shared" si="0"/>
        <v>0.031828703703703706</v>
      </c>
      <c r="J18" s="21">
        <v>5</v>
      </c>
      <c r="K18" s="21">
        <v>1</v>
      </c>
      <c r="L18" s="21">
        <v>0</v>
      </c>
      <c r="M18" s="21">
        <v>0</v>
      </c>
      <c r="N18" s="27">
        <f t="shared" si="1"/>
        <v>6</v>
      </c>
      <c r="O18" s="14">
        <f t="shared" si="2"/>
        <v>0.0020833333333333333</v>
      </c>
      <c r="P18" s="27">
        <f t="shared" si="3"/>
        <v>0</v>
      </c>
      <c r="Q18" s="14">
        <f t="shared" si="4"/>
        <v>0.03391203703703704</v>
      </c>
      <c r="R18" s="26">
        <v>5</v>
      </c>
    </row>
    <row r="19" spans="1:18" s="11" customFormat="1" ht="51.75" customHeight="1">
      <c r="A19" s="9">
        <v>4</v>
      </c>
      <c r="B19" s="9" t="s">
        <v>20</v>
      </c>
      <c r="C19" s="10" t="s">
        <v>19</v>
      </c>
      <c r="D19" s="10" t="s">
        <v>65</v>
      </c>
      <c r="E19" s="10" t="s">
        <v>1</v>
      </c>
      <c r="F19" s="14">
        <v>0</v>
      </c>
      <c r="G19" s="14">
        <v>0.03480324074074074</v>
      </c>
      <c r="H19" s="14"/>
      <c r="I19" s="14">
        <f t="shared" si="0"/>
        <v>0.03480324074074074</v>
      </c>
      <c r="J19" s="27">
        <v>5</v>
      </c>
      <c r="K19" s="27">
        <v>0</v>
      </c>
      <c r="L19" s="27">
        <v>3</v>
      </c>
      <c r="M19" s="27">
        <v>0</v>
      </c>
      <c r="N19" s="27">
        <f t="shared" si="1"/>
        <v>8</v>
      </c>
      <c r="O19" s="14">
        <f t="shared" si="2"/>
        <v>0.002777777777777778</v>
      </c>
      <c r="P19" s="27">
        <f t="shared" si="3"/>
        <v>0</v>
      </c>
      <c r="Q19" s="14">
        <f t="shared" si="4"/>
        <v>0.037581018518518514</v>
      </c>
      <c r="R19" s="26">
        <v>6</v>
      </c>
    </row>
    <row r="20" spans="1:18" s="11" customFormat="1" ht="51.75" customHeight="1">
      <c r="A20" s="9">
        <v>8</v>
      </c>
      <c r="B20" s="9" t="s">
        <v>24</v>
      </c>
      <c r="C20" s="7" t="s">
        <v>9</v>
      </c>
      <c r="D20" s="7" t="s">
        <v>68</v>
      </c>
      <c r="E20" s="7" t="s">
        <v>10</v>
      </c>
      <c r="F20" s="14">
        <v>0.06597222222222222</v>
      </c>
      <c r="G20" s="14">
        <v>0.09959490740740741</v>
      </c>
      <c r="H20" s="14"/>
      <c r="I20" s="14">
        <f t="shared" si="0"/>
        <v>0.033622685185185186</v>
      </c>
      <c r="J20" s="27">
        <v>5</v>
      </c>
      <c r="K20" s="27">
        <v>1</v>
      </c>
      <c r="L20" s="27" t="s">
        <v>36</v>
      </c>
      <c r="M20" s="27">
        <v>12</v>
      </c>
      <c r="N20" s="27">
        <f t="shared" si="1"/>
        <v>18</v>
      </c>
      <c r="O20" s="14">
        <f t="shared" si="2"/>
        <v>0.00625</v>
      </c>
      <c r="P20" s="27">
        <f t="shared" si="3"/>
        <v>1</v>
      </c>
      <c r="Q20" s="14">
        <f t="shared" si="4"/>
        <v>0.039872685185185185</v>
      </c>
      <c r="R20" s="26">
        <v>7</v>
      </c>
    </row>
    <row r="21" spans="1:18" s="11" customFormat="1" ht="30.75" customHeight="1">
      <c r="A21" s="37" t="s">
        <v>49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51.75" customHeight="1">
      <c r="A22" s="5">
        <v>14</v>
      </c>
      <c r="B22" s="5" t="s">
        <v>21</v>
      </c>
      <c r="C22" s="6" t="s">
        <v>55</v>
      </c>
      <c r="D22" s="6" t="s">
        <v>56</v>
      </c>
      <c r="E22" s="6" t="s">
        <v>8</v>
      </c>
      <c r="F22" s="12">
        <v>0.04027777777777778</v>
      </c>
      <c r="G22" s="16">
        <v>0.07134259259259258</v>
      </c>
      <c r="H22" s="16"/>
      <c r="I22" s="12">
        <f aca="true" t="shared" si="5" ref="I22:I27">G22-F22-H22</f>
        <v>0.031064814814814802</v>
      </c>
      <c r="J22" s="21"/>
      <c r="K22" s="21">
        <v>1</v>
      </c>
      <c r="L22" s="21">
        <v>1</v>
      </c>
      <c r="M22" s="21">
        <v>1</v>
      </c>
      <c r="N22" s="18">
        <f aca="true" t="shared" si="6" ref="N22:N27">SUM(J22:M22)</f>
        <v>3</v>
      </c>
      <c r="O22" s="12">
        <f aca="true" t="shared" si="7" ref="O22:O27">N22*$O$7</f>
        <v>0.0010416666666666667</v>
      </c>
      <c r="P22" s="18">
        <f aca="true" t="shared" si="8" ref="P22:P27">COUNTIF(J22:M22,"сн")</f>
        <v>0</v>
      </c>
      <c r="Q22" s="12">
        <f aca="true" t="shared" si="9" ref="Q22:Q27">O22+I22</f>
        <v>0.03210648148148147</v>
      </c>
      <c r="R22" s="26">
        <v>1</v>
      </c>
    </row>
    <row r="23" spans="1:18" s="2" customFormat="1" ht="51.75" customHeight="1">
      <c r="A23" s="5">
        <v>3</v>
      </c>
      <c r="B23" s="5" t="s">
        <v>20</v>
      </c>
      <c r="C23" s="6" t="s">
        <v>19</v>
      </c>
      <c r="D23" s="6" t="s">
        <v>64</v>
      </c>
      <c r="E23" s="6" t="s">
        <v>1</v>
      </c>
      <c r="F23" s="12">
        <v>0.020833333333333332</v>
      </c>
      <c r="G23" s="12">
        <v>0.05337962962962963</v>
      </c>
      <c r="H23" s="12"/>
      <c r="I23" s="12">
        <f t="shared" si="5"/>
        <v>0.032546296296296295</v>
      </c>
      <c r="J23" s="18">
        <v>10</v>
      </c>
      <c r="K23" s="18">
        <v>0</v>
      </c>
      <c r="L23" s="18">
        <v>0</v>
      </c>
      <c r="M23" s="18">
        <v>4</v>
      </c>
      <c r="N23" s="18">
        <f t="shared" si="6"/>
        <v>14</v>
      </c>
      <c r="O23" s="12">
        <f t="shared" si="7"/>
        <v>0.004861111111111111</v>
      </c>
      <c r="P23" s="18">
        <f t="shared" si="8"/>
        <v>0</v>
      </c>
      <c r="Q23" s="12">
        <f t="shared" si="9"/>
        <v>0.0374074074074074</v>
      </c>
      <c r="R23" s="26">
        <v>2</v>
      </c>
    </row>
    <row r="24" spans="1:18" ht="51.75" customHeight="1">
      <c r="A24" s="5">
        <v>17</v>
      </c>
      <c r="B24" s="5" t="s">
        <v>22</v>
      </c>
      <c r="C24" s="7" t="s">
        <v>6</v>
      </c>
      <c r="D24" s="7" t="s">
        <v>67</v>
      </c>
      <c r="E24" s="7" t="s">
        <v>7</v>
      </c>
      <c r="F24" s="12">
        <v>0.08125</v>
      </c>
      <c r="G24" s="13">
        <v>0.11925925925925925</v>
      </c>
      <c r="H24" s="13"/>
      <c r="I24" s="12">
        <f t="shared" si="5"/>
        <v>0.03800925925925924</v>
      </c>
      <c r="J24" s="19"/>
      <c r="K24" s="19">
        <v>2</v>
      </c>
      <c r="L24" s="19">
        <v>0</v>
      </c>
      <c r="M24" s="19">
        <v>0</v>
      </c>
      <c r="N24" s="18">
        <f t="shared" si="6"/>
        <v>2</v>
      </c>
      <c r="O24" s="12">
        <f t="shared" si="7"/>
        <v>0.0006944444444444445</v>
      </c>
      <c r="P24" s="18">
        <f t="shared" si="8"/>
        <v>0</v>
      </c>
      <c r="Q24" s="12">
        <f t="shared" si="9"/>
        <v>0.038703703703703685</v>
      </c>
      <c r="R24" s="26">
        <v>3</v>
      </c>
    </row>
    <row r="25" spans="1:18" s="2" customFormat="1" ht="51.75" customHeight="1">
      <c r="A25" s="5">
        <v>2</v>
      </c>
      <c r="B25" s="5" t="s">
        <v>25</v>
      </c>
      <c r="C25" s="6" t="s">
        <v>19</v>
      </c>
      <c r="D25" s="7" t="s">
        <v>62</v>
      </c>
      <c r="E25" s="7" t="s">
        <v>2</v>
      </c>
      <c r="F25" s="12">
        <v>0.010416666666666666</v>
      </c>
      <c r="G25" s="12">
        <v>0.05199074074074075</v>
      </c>
      <c r="H25" s="12"/>
      <c r="I25" s="12">
        <f t="shared" si="5"/>
        <v>0.04157407407407408</v>
      </c>
      <c r="J25" s="18">
        <v>1</v>
      </c>
      <c r="K25" s="18">
        <v>2</v>
      </c>
      <c r="L25" s="18">
        <v>3</v>
      </c>
      <c r="M25" s="18">
        <v>11</v>
      </c>
      <c r="N25" s="18">
        <f t="shared" si="6"/>
        <v>17</v>
      </c>
      <c r="O25" s="12">
        <f t="shared" si="7"/>
        <v>0.005902777777777778</v>
      </c>
      <c r="P25" s="18">
        <f t="shared" si="8"/>
        <v>0</v>
      </c>
      <c r="Q25" s="12">
        <f t="shared" si="9"/>
        <v>0.04747685185185186</v>
      </c>
      <c r="R25" s="26">
        <v>4</v>
      </c>
    </row>
    <row r="26" spans="1:18" s="2" customFormat="1" ht="51.75" customHeight="1">
      <c r="A26" s="5">
        <v>10</v>
      </c>
      <c r="B26" s="8" t="s">
        <v>27</v>
      </c>
      <c r="C26" s="7" t="s">
        <v>28</v>
      </c>
      <c r="D26" s="7" t="s">
        <v>71</v>
      </c>
      <c r="E26" s="7" t="s">
        <v>29</v>
      </c>
      <c r="F26" s="12">
        <v>0.05</v>
      </c>
      <c r="G26" s="13">
        <v>0.10585648148148148</v>
      </c>
      <c r="H26" s="13"/>
      <c r="I26" s="12">
        <f t="shared" si="5"/>
        <v>0.05585648148148148</v>
      </c>
      <c r="J26" s="19">
        <v>9</v>
      </c>
      <c r="K26" s="19">
        <v>2</v>
      </c>
      <c r="L26" s="19">
        <v>0</v>
      </c>
      <c r="M26" s="19">
        <v>4</v>
      </c>
      <c r="N26" s="18">
        <f t="shared" si="6"/>
        <v>15</v>
      </c>
      <c r="O26" s="12">
        <f t="shared" si="7"/>
        <v>0.005208333333333334</v>
      </c>
      <c r="P26" s="18">
        <f t="shared" si="8"/>
        <v>0</v>
      </c>
      <c r="Q26" s="12">
        <f t="shared" si="9"/>
        <v>0.061064814814814815</v>
      </c>
      <c r="R26" s="26">
        <v>5</v>
      </c>
    </row>
    <row r="27" spans="1:18" s="2" customFormat="1" ht="51.75" customHeight="1">
      <c r="A27" s="5">
        <v>13</v>
      </c>
      <c r="B27" s="8" t="s">
        <v>27</v>
      </c>
      <c r="C27" s="7" t="s">
        <v>28</v>
      </c>
      <c r="D27" s="7" t="s">
        <v>72</v>
      </c>
      <c r="E27" s="7" t="s">
        <v>29</v>
      </c>
      <c r="F27" s="12">
        <v>0.05902777777777778</v>
      </c>
      <c r="G27" s="13">
        <v>0.11761574074074073</v>
      </c>
      <c r="H27" s="13">
        <v>0.0010416666666666667</v>
      </c>
      <c r="I27" s="12">
        <f t="shared" si="5"/>
        <v>0.057546296296296276</v>
      </c>
      <c r="J27" s="19">
        <v>10</v>
      </c>
      <c r="K27" s="19">
        <v>2</v>
      </c>
      <c r="L27" s="19">
        <v>0</v>
      </c>
      <c r="M27" s="19">
        <v>85</v>
      </c>
      <c r="N27" s="18">
        <f t="shared" si="6"/>
        <v>97</v>
      </c>
      <c r="O27" s="12">
        <f t="shared" si="7"/>
        <v>0.033680555555555554</v>
      </c>
      <c r="P27" s="18">
        <f t="shared" si="8"/>
        <v>0</v>
      </c>
      <c r="Q27" s="12">
        <f t="shared" si="9"/>
        <v>0.09122685185185184</v>
      </c>
      <c r="R27" s="26">
        <v>6</v>
      </c>
    </row>
    <row r="29" spans="3:17" ht="23.25">
      <c r="C29" s="32" t="s">
        <v>12</v>
      </c>
      <c r="D29" s="32"/>
      <c r="E29" s="34" t="s">
        <v>14</v>
      </c>
      <c r="F29" s="34"/>
      <c r="G29"/>
      <c r="H29"/>
      <c r="I29"/>
      <c r="J29" s="17"/>
      <c r="K29" s="17"/>
      <c r="L29" s="17"/>
      <c r="M29" s="17"/>
      <c r="N29"/>
      <c r="O29"/>
      <c r="P29"/>
      <c r="Q29"/>
    </row>
    <row r="30" spans="3:6" ht="12.75" customHeight="1">
      <c r="C30" s="32"/>
      <c r="D30" s="32"/>
      <c r="E30" s="30"/>
      <c r="F30" s="33"/>
    </row>
    <row r="31" spans="3:17" ht="23.25">
      <c r="C31" s="32" t="s">
        <v>13</v>
      </c>
      <c r="D31" s="32"/>
      <c r="E31" s="34" t="s">
        <v>15</v>
      </c>
      <c r="F31" s="34"/>
      <c r="G31" s="34"/>
      <c r="H31" s="34"/>
      <c r="I31" s="34"/>
      <c r="J31" s="17"/>
      <c r="K31" s="17"/>
      <c r="L31" s="17"/>
      <c r="M31" s="17"/>
      <c r="N31"/>
      <c r="O31"/>
      <c r="P31"/>
      <c r="Q31"/>
    </row>
  </sheetData>
  <sheetProtection/>
  <mergeCells count="10">
    <mergeCell ref="A2:R2"/>
    <mergeCell ref="A3:R3"/>
    <mergeCell ref="A7:C7"/>
    <mergeCell ref="P7:R7"/>
    <mergeCell ref="A5:R5"/>
    <mergeCell ref="A4:R4"/>
    <mergeCell ref="A13:R13"/>
    <mergeCell ref="A21:R21"/>
    <mergeCell ref="A9:R9"/>
    <mergeCell ref="A6:Q6"/>
  </mergeCells>
  <printOptions/>
  <pageMargins left="0.97" right="0.28" top="0.17" bottom="0.28" header="0.17" footer="0.3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2006-02-23T19:09:20Z</cp:lastPrinted>
  <dcterms:created xsi:type="dcterms:W3CDTF">2005-12-24T19:35:23Z</dcterms:created>
  <dcterms:modified xsi:type="dcterms:W3CDTF">2006-02-23T20:05:23Z</dcterms:modified>
  <cp:category/>
  <cp:version/>
  <cp:contentType/>
  <cp:contentStatus/>
</cp:coreProperties>
</file>