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викторина" sheetId="1" r:id="rId1"/>
    <sheet name="ориентирование" sheetId="2" r:id="rId2"/>
    <sheet name="костер" sheetId="3" r:id="rId3"/>
    <sheet name="КОМПЛЕКС" sheetId="4" r:id="rId4"/>
    <sheet name="командная " sheetId="5" r:id="rId5"/>
    <sheet name="агитбригада" sheetId="6" r:id="rId6"/>
    <sheet name="личка" sheetId="7" r:id="rId7"/>
    <sheet name="веревка" sheetId="8" r:id="rId8"/>
    <sheet name="узлы" sheetId="9" r:id="rId9"/>
    <sheet name="системы" sheetId="10" r:id="rId10"/>
    <sheet name="утопающий" sheetId="11" r:id="rId11"/>
    <sheet name="волокуши" sheetId="12" r:id="rId12"/>
  </sheets>
  <definedNames>
    <definedName name="_xlnm.Print_Area" localSheetId="0">'викторина'!$A$1:$J$77</definedName>
    <definedName name="_xlnm.Print_Area" localSheetId="4">'командная '!$A$1:$N$20</definedName>
    <definedName name="_xlnm.Print_Area" localSheetId="3">'КОМПЛЕКС'!$A$1:$U$20</definedName>
    <definedName name="_xlnm.Print_Area" localSheetId="2">'костер'!$A$1:$D$20</definedName>
    <definedName name="_xlnm.Print_Area" localSheetId="6">'личка'!$A$1:$J$93</definedName>
  </definedNames>
  <calcPr fullCalcOnLoad="1"/>
</workbook>
</file>

<file path=xl/sharedStrings.xml><?xml version="1.0" encoding="utf-8"?>
<sst xmlns="http://schemas.openxmlformats.org/spreadsheetml/2006/main" count="990" uniqueCount="265">
  <si>
    <t>ОУ</t>
  </si>
  <si>
    <t>Родионова Кристина</t>
  </si>
  <si>
    <t>Худякова Ирина</t>
  </si>
  <si>
    <t>Редькина Ирина</t>
  </si>
  <si>
    <t>№ п.п</t>
  </si>
  <si>
    <t>ФИ(полностью)</t>
  </si>
  <si>
    <t>Порядин Анатолий</t>
  </si>
  <si>
    <t>Курагин Дмитрий</t>
  </si>
  <si>
    <t>время старта</t>
  </si>
  <si>
    <t>время финиша</t>
  </si>
  <si>
    <t>сумма отсечек</t>
  </si>
  <si>
    <t>время на дистанции</t>
  </si>
  <si>
    <t>Сумма штрафных баллов</t>
  </si>
  <si>
    <t>штрафное время</t>
  </si>
  <si>
    <t>результат участника</t>
  </si>
  <si>
    <t>место</t>
  </si>
  <si>
    <t xml:space="preserve">ПРОТОКОЛ РЕЗУЛЬТАТОВ СОРЕВНОВАНИЙ </t>
  </si>
  <si>
    <t>Главный судья</t>
  </si>
  <si>
    <t>Макаров В.Д.</t>
  </si>
  <si>
    <t>Главный секретарь</t>
  </si>
  <si>
    <t>Мещерякова Н.М.</t>
  </si>
  <si>
    <t>пол</t>
  </si>
  <si>
    <t>ФИ участника</t>
  </si>
  <si>
    <t>место участника</t>
  </si>
  <si>
    <t>результат команды</t>
  </si>
  <si>
    <t>место команды</t>
  </si>
  <si>
    <t>м</t>
  </si>
  <si>
    <t>"Кеды" Нижнеиргинская СОШ</t>
  </si>
  <si>
    <t>ж</t>
  </si>
  <si>
    <t>"ЛЭВиСТ" Криулинская СОШ</t>
  </si>
  <si>
    <t xml:space="preserve">Чебыкин Иван </t>
  </si>
  <si>
    <t>"ОБЭП" МКОУ ДОД Красноуфимский РДДТ на базе МКОУ Рахмангуловская СОШ</t>
  </si>
  <si>
    <t xml:space="preserve">Кузнецова Анастасия </t>
  </si>
  <si>
    <t>"ПИК" МКОУ ДОД Красноуфимский РДДТ на базе МКОУ Саранинская СОШ</t>
  </si>
  <si>
    <t>Тяпаева Алена</t>
  </si>
  <si>
    <t>Гл. судья</t>
  </si>
  <si>
    <t>Гл.секретарь</t>
  </si>
  <si>
    <t>"ЛЭВиСТ КНР" Криулинская СОШ</t>
  </si>
  <si>
    <t>Негаматьянов Ильнар</t>
  </si>
  <si>
    <t>"Крылья" Крыловская  СОШ</t>
  </si>
  <si>
    <t>Ким Александр</t>
  </si>
  <si>
    <t>Команда (ОУ)</t>
  </si>
  <si>
    <t>"Кеды" (МКОУ Нижнеиргинская СОШ)</t>
  </si>
  <si>
    <t>"Максимум" (МАОУ Приданниковская СОШ)</t>
  </si>
  <si>
    <t>"ЛЭВиСТ КНР" (МАОУ Криулинская СОШ)</t>
  </si>
  <si>
    <t>"Крылья" МКОУ Крыловская СОШ</t>
  </si>
  <si>
    <t>В.Д. Макаров</t>
  </si>
  <si>
    <t>Н.М. Мещерякова</t>
  </si>
  <si>
    <t>сумма баллов</t>
  </si>
  <si>
    <t>1 балл=</t>
  </si>
  <si>
    <t xml:space="preserve">сумма мест-баллов </t>
  </si>
  <si>
    <t>место команды по виду СПОРТИВНЫЙ ТУРИЗМ</t>
  </si>
  <si>
    <t>знатоки узлов</t>
  </si>
  <si>
    <t>скоростное надевание системы</t>
  </si>
  <si>
    <t>скоростная маркировка верёвки</t>
  </si>
  <si>
    <t>место команды по КОНКУРСНОЙ ПРОГРАММЕ</t>
  </si>
  <si>
    <t>Сумма мест-баллов по видам программы первенства</t>
  </si>
  <si>
    <t>КОМПЛЕКСНОГО КОМАНДНОГО ЗАЧЁТА</t>
  </si>
  <si>
    <r>
      <t>ПРОТОКОЛ результатов конкурса</t>
    </r>
    <r>
      <rPr>
        <b/>
        <sz val="10"/>
        <rFont val="Times New Roman"/>
        <family val="1"/>
      </rPr>
      <t xml:space="preserve"> "Скоростная маркировка верёвки"</t>
    </r>
  </si>
  <si>
    <t>СЛЕТ ТУРИСТОВ КРАСНОУФИМСКОГО ОКРУГА  "ОСЕНЬ-2015"</t>
  </si>
  <si>
    <t>ОТКРЫТЫЙ СЛЕТ ТУРИСТОВ КРАСНОУФИМСКОГО ОКРУГА  "ОСЕНЬ - 2015"</t>
  </si>
  <si>
    <t>ПРОТОКОЛ РЕЗУЛЬТАТОВ КРОНКУРСА</t>
  </si>
  <si>
    <t>МЕСТО</t>
  </si>
  <si>
    <t>ВРЕМЯ РАБОТЫ НА ЭТАПЕ</t>
  </si>
  <si>
    <t>Шурманова Юлия</t>
  </si>
  <si>
    <t>Пакетов Иван</t>
  </si>
  <si>
    <t>"Пингвины" Натальинская  СОШ</t>
  </si>
  <si>
    <t>Исламов Денис</t>
  </si>
  <si>
    <t>Ширшова Мария</t>
  </si>
  <si>
    <t>Ганьжина Татьяна</t>
  </si>
  <si>
    <t>Крутиков Никита</t>
  </si>
  <si>
    <t>Автухова Мария</t>
  </si>
  <si>
    <t>Нурмухаметова Светлана</t>
  </si>
  <si>
    <t>"ОБЭП" МКОУ  Красноуфимский РЦ ДОД на базе МКОУ Рахмангуловская СОШ</t>
  </si>
  <si>
    <t>"ПИК" МКОУ  Красноуфимский РЦ ДОД на базе МКОУ Саранинская СОШ</t>
  </si>
  <si>
    <t>"ОБЭП" МКОУ Красноуфимский РЦ ДОД на базе МКОУ Рахмангуловская СОШ</t>
  </si>
  <si>
    <t>"ПИК" МКОУ Красноуфимский РЦ ДОД на базе МКОУ Саранинская СОШ</t>
  </si>
  <si>
    <t>"ОБЭП" (МКОУ Красноуфимский РЦ ДОД на базе МКОУ Рахмангуловская СОШ)</t>
  </si>
  <si>
    <t>"Искра"    (МКОУ Усть-Баякская ООШ)</t>
  </si>
  <si>
    <t>"Солнце" МКОУ Усть-Машская ООШ</t>
  </si>
  <si>
    <t>"Пингвины" (МАОУ Натальинская СОШ)</t>
  </si>
  <si>
    <t>"ПИК" (МКОУ  Красноуфимский РЦ ДОД на базе МКОУ Саранинская СОШ)</t>
  </si>
  <si>
    <r>
      <t>ПРОТОКОЛ результатов конкурса</t>
    </r>
    <r>
      <rPr>
        <b/>
        <sz val="10"/>
        <rFont val="Arial Cyr"/>
        <family val="0"/>
      </rPr>
      <t xml:space="preserve"> </t>
    </r>
  </si>
  <si>
    <t xml:space="preserve">резултьтат связки </t>
  </si>
  <si>
    <t>место команды в комплексном командном зачёте Слета</t>
  </si>
  <si>
    <t>"ЗНАТОКИ УЗЛОВ"</t>
  </si>
  <si>
    <r>
      <t>ПРОТОКОЛ результатов конкурса</t>
    </r>
    <r>
      <rPr>
        <b/>
        <sz val="16"/>
        <rFont val="Arial Cyr"/>
        <family val="0"/>
      </rPr>
      <t xml:space="preserve"> "Скоростное надевание системы"</t>
    </r>
  </si>
  <si>
    <t xml:space="preserve">ПРОТОКОЛ </t>
  </si>
  <si>
    <t>"Навыки спортивного ориентирования"</t>
  </si>
  <si>
    <t>"" (МКОУ Ключиковская СОШ)</t>
  </si>
  <si>
    <t>"Полярная звезда" (МКОУ Сарсинская СОШ)</t>
  </si>
  <si>
    <t>№п.п.</t>
  </si>
  <si>
    <t>" " (МКОУ  Красноуфимский РЦ ДОД на базе МАОУ Приданниковская СОШ)</t>
  </si>
  <si>
    <t>РАЗВЕДЕНИЕ КОСТРА, ТОПЛЕНИЕ ВОДЫ ИЗ СНЕГА</t>
  </si>
  <si>
    <t>12 марта 2016г.</t>
  </si>
  <si>
    <t>агитбригада</t>
  </si>
  <si>
    <t>викторина</t>
  </si>
  <si>
    <t>навыки спортивного ориентирования</t>
  </si>
  <si>
    <t>спасение утопающего из проруби</t>
  </si>
  <si>
    <t>транспортировка пострадавшего на волокушах</t>
  </si>
  <si>
    <t>место команды виду 
ШКОЛА БЕЗОПАСНОСТИ</t>
  </si>
  <si>
    <t>дистанция лыжная</t>
  </si>
  <si>
    <t>дистанция лыжная - группа</t>
  </si>
  <si>
    <t xml:space="preserve">НА ДИСТАНЦИИ ЛЫЖНАЯ - ГРУППА (ДЛИННАЯ) </t>
  </si>
  <si>
    <t>НА ДИСТАНЦИИ-ЛЫЖНАЯ (КОРОТКАЯ)</t>
  </si>
  <si>
    <t>год рождения</t>
  </si>
  <si>
    <t xml:space="preserve">Кобяков Андрей </t>
  </si>
  <si>
    <t xml:space="preserve">Булатов Максим </t>
  </si>
  <si>
    <t xml:space="preserve">Мусабеков Эдуард </t>
  </si>
  <si>
    <t xml:space="preserve">Иванов Никита </t>
  </si>
  <si>
    <t xml:space="preserve">Нефедова Екатерина </t>
  </si>
  <si>
    <t>МКОУ Красноуфимский РЦ ДОД на базе МАОУ Приданниковская СОШ</t>
  </si>
  <si>
    <t>МАОУ «Натальинская СОШ»</t>
  </si>
  <si>
    <t>Николаева Полина</t>
  </si>
  <si>
    <t>Яналина Елена</t>
  </si>
  <si>
    <t>Зеязетдинов Эдуард</t>
  </si>
  <si>
    <t>Васильева Елизавета</t>
  </si>
  <si>
    <t>Золина Елизавета</t>
  </si>
  <si>
    <t>Николаев Павел</t>
  </si>
  <si>
    <t>Белоусов Михаил</t>
  </si>
  <si>
    <t>Курбанов Данис</t>
  </si>
  <si>
    <t>Кузнецов Александр</t>
  </si>
  <si>
    <t>МБОУ СШ2 г.Красноуфимск</t>
  </si>
  <si>
    <t>МКОУ Красноуфимский РЦ ДОД на базе МКОУ «Рахмангуловская СОШ»</t>
  </si>
  <si>
    <t>Нигаматьянов Ильнар</t>
  </si>
  <si>
    <t>Ганеев Ильдар</t>
  </si>
  <si>
    <t>Муллаяров Артур</t>
  </si>
  <si>
    <t>Кузнецова Анастасия</t>
  </si>
  <si>
    <t>Лаптева Алена</t>
  </si>
  <si>
    <t>Ахатова Ралина</t>
  </si>
  <si>
    <t>Ганиев Рустам</t>
  </si>
  <si>
    <t>Ванин Алексей</t>
  </si>
  <si>
    <t>Апусев Александр</t>
  </si>
  <si>
    <t>Мишин Алексей</t>
  </si>
  <si>
    <t>Маматилла Салийма</t>
  </si>
  <si>
    <t>МКОУ Сарсинская СОШ</t>
  </si>
  <si>
    <t>МКОУ «Большетурышская СОШ»</t>
  </si>
  <si>
    <t>Ибраев Рамис</t>
  </si>
  <si>
    <t>Тепляков Виталий</t>
  </si>
  <si>
    <t>Хузина Виктория</t>
  </si>
  <si>
    <t>Торопова Ирина</t>
  </si>
  <si>
    <t>Шартдинов Марат</t>
  </si>
  <si>
    <t>МАОУ «Криулинская СОШ»</t>
  </si>
  <si>
    <t>Чебыкин Иван</t>
  </si>
  <si>
    <t>Патраков Николай</t>
  </si>
  <si>
    <t>Валиева Ангелина</t>
  </si>
  <si>
    <t>Телеусова Елизавета</t>
  </si>
  <si>
    <t>Яндышев Михаил</t>
  </si>
  <si>
    <t>МКОУ «Нижнеиргинская СОШ»</t>
  </si>
  <si>
    <t>Ирисов Иван</t>
  </si>
  <si>
    <t>Авдеев Влад</t>
  </si>
  <si>
    <t>Родионова Дарья</t>
  </si>
  <si>
    <t>МАОУ «Приданниковская СОШ»</t>
  </si>
  <si>
    <t>Грехова Александра</t>
  </si>
  <si>
    <t>Бакунина Елена</t>
  </si>
  <si>
    <t>Козлова Кристина</t>
  </si>
  <si>
    <t>Кондрашин Николай</t>
  </si>
  <si>
    <t>Сенаев Кирилл</t>
  </si>
  <si>
    <t>Кулиниченко Яна</t>
  </si>
  <si>
    <t>Трифонова Татьяна</t>
  </si>
  <si>
    <t>Торопов Андрей</t>
  </si>
  <si>
    <t>Алексеев Евгений</t>
  </si>
  <si>
    <t>Дмитриева Юлия</t>
  </si>
  <si>
    <t>Тетеревкова Виктория</t>
  </si>
  <si>
    <t>МКОУ Красноуфимский РЦ ДОД на базе МКОУ "Саранинская СОШ"</t>
  </si>
  <si>
    <t>Филиал МАОУ «Бугалышская СОШ» - Усть – Машская ООШ</t>
  </si>
  <si>
    <t>Филиппов Игорь</t>
  </si>
  <si>
    <t>Николаев Александр</t>
  </si>
  <si>
    <t>ГаряеваЭльзана</t>
  </si>
  <si>
    <t>Дитятьева Анна</t>
  </si>
  <si>
    <t>2</t>
  </si>
  <si>
    <t>7</t>
  </si>
  <si>
    <t>мальчики</t>
  </si>
  <si>
    <t>девочки</t>
  </si>
  <si>
    <t>МАОУ Натальинская СОШ</t>
  </si>
  <si>
    <t>МКОУ Нижнеиргинская СОШ</t>
  </si>
  <si>
    <t>МКОУ Крыловская СОШ</t>
  </si>
  <si>
    <t>12-13 марта 2016г</t>
  </si>
  <si>
    <t>Средний-Баяк</t>
  </si>
  <si>
    <r>
      <t>ПРОТОКОЛ результатов конкурса</t>
    </r>
    <r>
      <rPr>
        <b/>
        <sz val="14"/>
        <rFont val="Times New Roman"/>
        <family val="1"/>
      </rPr>
      <t xml:space="preserve"> агитбригад</t>
    </r>
  </si>
  <si>
    <t>"Новое поколение выбирает..."</t>
  </si>
  <si>
    <t>13 марта 2016г</t>
  </si>
  <si>
    <t>12 марта 2016г</t>
  </si>
  <si>
    <t>Мустакимов Михаил</t>
  </si>
  <si>
    <t>Абрамов Андрей</t>
  </si>
  <si>
    <t>Бояршина Анна</t>
  </si>
  <si>
    <t>Семисынова Татьяна</t>
  </si>
  <si>
    <t>1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</si>
  <si>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</si>
  <si>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</si>
  <si>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</si>
  <si>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</si>
  <si>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</si>
  <si>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</si>
  <si>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</si>
  <si>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</si>
  <si>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</si>
  <si>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</si>
  <si>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</si>
  <si>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</si>
  <si>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</si>
  <si>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</si>
  <si>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</si>
  <si>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</si>
  <si>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</si>
  <si>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</si>
  <si>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</si>
  <si>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</si>
  <si>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</si>
  <si>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</si>
  <si>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</si>
  <si>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</si>
  <si>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</si>
  <si>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</si>
  <si>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</si>
  <si>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</si>
  <si>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</si>
  <si>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</si>
  <si>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</si>
  <si>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</si>
  <si>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</si>
  <si>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</si>
  <si>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</si>
  <si>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</si>
  <si>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</si>
  <si>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</si>
  <si>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</si>
  <si>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количество баллов </t>
  </si>
  <si>
    <t>время выполнения задания</t>
  </si>
  <si>
    <t>ПРОТОКОЛ РЕЗУЛЬТАТОВ ТЕСТИРОВАНИЯ</t>
  </si>
  <si>
    <t>"ПРОВЕРКА ЗНАНИЙ В ОБЛАСТИ ФИЗИЧЕСКОЙ КУЛЬТУРЫ И СПОРТА"</t>
  </si>
  <si>
    <t xml:space="preserve">Шайдулина   Ирина </t>
  </si>
  <si>
    <t>Ганиьжина Татьяна</t>
  </si>
  <si>
    <t xml:space="preserve">Шайдулина  Ирина </t>
  </si>
  <si>
    <t>Киданчук Кирилл</t>
  </si>
  <si>
    <t>Смольников Александр</t>
  </si>
  <si>
    <t>Волкова Алена</t>
  </si>
  <si>
    <t>Тормозин Максим</t>
  </si>
  <si>
    <t>Зиннатов Ренат</t>
  </si>
  <si>
    <t>Гельметдинова Альвина</t>
  </si>
  <si>
    <t>Мустакимов Ильвир</t>
  </si>
  <si>
    <t>Мугимов Вильнур</t>
  </si>
  <si>
    <t>Мугинов Вильнур</t>
  </si>
  <si>
    <t>навесная переправа</t>
  </si>
  <si>
    <t>спуск - подъем</t>
  </si>
  <si>
    <t>спуск налыжах с самостраховкой</t>
  </si>
  <si>
    <t>переправа по тонкому льду</t>
  </si>
  <si>
    <t>"Дружба" Усть-Машская ООШ</t>
  </si>
  <si>
    <t>"Сокол" МКОУ Красноуфимский рЦ ДОД на базе МАОУ Приданниковская СОШ</t>
  </si>
  <si>
    <t>Булатов Максим</t>
  </si>
  <si>
    <t>Мусабеков Эдуард</t>
  </si>
  <si>
    <t>"Обана" Большетурышская СОШ</t>
  </si>
  <si>
    <t>"Супер герои" ОУ №2</t>
  </si>
  <si>
    <t>"Полярная звезда" Сарсиснкая СОШ</t>
  </si>
  <si>
    <t>Занин Алексей</t>
  </si>
  <si>
    <t>"Дружба" Усть-Машская СОШ</t>
  </si>
  <si>
    <t xml:space="preserve">"Обана" Большетурышская СОШ </t>
  </si>
  <si>
    <t>"Полярная звезда" Сарсинская СОШ</t>
  </si>
  <si>
    <t>"Сокол" МКОУ Красноуфимский РЦ ДОД на базе МАОУ Приданниковская СОШ</t>
  </si>
  <si>
    <t>количество баллов на команду</t>
  </si>
  <si>
    <t>сумма времени выполнения заданий участниками команды</t>
  </si>
  <si>
    <t>"СПАСЕНИЕ УТОПАЮЩЕГО ИЗ ПРОРУБИ"</t>
  </si>
  <si>
    <t>время работы на этапе</t>
  </si>
  <si>
    <t>"ТРАНСПОРТИРОВКА ПОСТРАДАВШЕГО НА ВОЛОКУШАХ"</t>
  </si>
  <si>
    <t>костер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</si>
</sst>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mmm/yyyy"/>
  </numFmts>
  <fonts count="49">
    <font>
      <sz val="10"/>
      <name val="Arial Cyr"/>
      <family val="0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26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22"/>
      <color indexed="8"/>
      <name val="Arial Cyr"/>
      <family val="0"/>
    </font>
    <font>
      <sz val="20"/>
      <color indexed="8"/>
      <name val="Arial Cyr"/>
      <family val="0"/>
    </font>
    <font>
      <sz val="12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name val="Arial Cyr"/>
      <family val="0"/>
    </font>
    <font>
      <sz val="9"/>
      <name val="Arial Cyr"/>
      <family val="0"/>
    </font>
    <font>
      <sz val="22"/>
      <color indexed="9"/>
      <name val="Arial Cyr"/>
      <family val="0"/>
    </font>
    <font>
      <sz val="16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2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1" fontId="0" fillId="0" borderId="2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2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/>
    </xf>
    <xf numFmtId="21" fontId="2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wrapText="1"/>
    </xf>
    <xf numFmtId="0" fontId="16" fillId="0" borderId="0" xfId="0" applyFont="1" applyBorder="1" applyAlignment="1">
      <alignment/>
    </xf>
    <xf numFmtId="0" fontId="1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14" fontId="0" fillId="0" borderId="0" xfId="0" applyNumberFormat="1" applyAlignment="1">
      <alignment/>
    </xf>
    <xf numFmtId="0" fontId="2" fillId="0" borderId="0" xfId="0" applyFont="1" applyFill="1" applyAlignment="1">
      <alignment/>
    </xf>
    <xf numFmtId="21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1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168" fontId="14" fillId="0" borderId="2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8" fontId="26" fillId="0" borderId="4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68" fontId="27" fillId="0" borderId="4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7" fillId="0" borderId="4" xfId="0" applyFont="1" applyBorder="1" applyAlignment="1">
      <alignment/>
    </xf>
    <xf numFmtId="168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7" fillId="0" borderId="4" xfId="0" applyFont="1" applyFill="1" applyBorder="1" applyAlignment="1">
      <alignment/>
    </xf>
    <xf numFmtId="0" fontId="4" fillId="0" borderId="2" xfId="0" applyFont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2" xfId="0" applyNumberFormat="1" applyFont="1" applyBorder="1" applyAlignment="1">
      <alignment horizontal="center" vertical="center"/>
    </xf>
    <xf numFmtId="0" fontId="30" fillId="2" borderId="2" xfId="0" applyNumberFormat="1" applyFont="1" applyFill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1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21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49" fontId="35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40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1" fontId="2" fillId="0" borderId="21" xfId="0" applyNumberFormat="1" applyFont="1" applyBorder="1" applyAlignment="1">
      <alignment horizontal="center" vertical="center"/>
    </xf>
    <xf numFmtId="21" fontId="2" fillId="0" borderId="22" xfId="0" applyNumberFormat="1" applyFont="1" applyBorder="1" applyAlignment="1">
      <alignment horizontal="center" vertical="center"/>
    </xf>
    <xf numFmtId="2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21" fontId="1" fillId="0" borderId="23" xfId="0" applyNumberFormat="1" applyFont="1" applyFill="1" applyBorder="1" applyAlignment="1">
      <alignment horizontal="center" vertical="center" wrapText="1"/>
    </xf>
    <xf numFmtId="21" fontId="2" fillId="0" borderId="24" xfId="0" applyNumberFormat="1" applyFont="1" applyBorder="1" applyAlignment="1">
      <alignment horizontal="center" vertical="center"/>
    </xf>
    <xf numFmtId="21" fontId="2" fillId="0" borderId="25" xfId="0" applyNumberFormat="1" applyFont="1" applyBorder="1" applyAlignment="1">
      <alignment horizontal="center" vertical="center"/>
    </xf>
    <xf numFmtId="21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1" fontId="1" fillId="0" borderId="26" xfId="0" applyNumberFormat="1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21" fontId="9" fillId="0" borderId="11" xfId="0" applyNumberFormat="1" applyFont="1" applyBorder="1" applyAlignment="1">
      <alignment horizontal="center" vertical="center"/>
    </xf>
    <xf numFmtId="21" fontId="9" fillId="0" borderId="17" xfId="0" applyNumberFormat="1" applyFont="1" applyBorder="1" applyAlignment="1">
      <alignment horizontal="center" vertical="center"/>
    </xf>
    <xf numFmtId="21" fontId="9" fillId="0" borderId="17" xfId="0" applyNumberFormat="1" applyFont="1" applyFill="1" applyBorder="1" applyAlignment="1">
      <alignment horizontal="center" vertical="center"/>
    </xf>
    <xf numFmtId="21" fontId="9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20" xfId="0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5" fillId="2" borderId="17" xfId="0" applyNumberFormat="1" applyFont="1" applyFill="1" applyBorder="1" applyAlignment="1">
      <alignment horizontal="center" vertical="center" wrapText="1"/>
    </xf>
    <xf numFmtId="49" fontId="35" fillId="2" borderId="32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right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4" fillId="0" borderId="34" xfId="0" applyFont="1" applyBorder="1" applyAlignment="1">
      <alignment horizontal="right"/>
    </xf>
    <xf numFmtId="0" fontId="44" fillId="0" borderId="3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1" fontId="2" fillId="0" borderId="35" xfId="0" applyNumberFormat="1" applyFont="1" applyFill="1" applyBorder="1" applyAlignment="1">
      <alignment horizontal="center" vertical="center"/>
    </xf>
    <xf numFmtId="21" fontId="2" fillId="0" borderId="37" xfId="0" applyNumberFormat="1" applyFont="1" applyFill="1" applyBorder="1" applyAlignment="1">
      <alignment horizontal="center" vertical="center"/>
    </xf>
    <xf numFmtId="21" fontId="2" fillId="0" borderId="36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21" fontId="21" fillId="0" borderId="1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 wrapText="1"/>
    </xf>
    <xf numFmtId="21" fontId="45" fillId="0" borderId="14" xfId="0" applyNumberFormat="1" applyFont="1" applyBorder="1" applyAlignment="1">
      <alignment horizontal="center" vertical="center" wrapText="1"/>
    </xf>
    <xf numFmtId="21" fontId="45" fillId="0" borderId="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21" fontId="9" fillId="0" borderId="2" xfId="0" applyNumberFormat="1" applyFont="1" applyBorder="1" applyAlignment="1">
      <alignment horizontal="center" vertical="center"/>
    </xf>
    <xf numFmtId="21" fontId="9" fillId="0" borderId="2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21" fontId="7" fillId="0" borderId="0" xfId="0" applyNumberFormat="1" applyFont="1" applyFill="1" applyAlignment="1">
      <alignment horizontal="center"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21" fontId="4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0" fillId="3" borderId="12" xfId="0" applyNumberFormat="1" applyFont="1" applyFill="1" applyBorder="1" applyAlignment="1">
      <alignment horizontal="center" vertical="center"/>
    </xf>
    <xf numFmtId="0" fontId="30" fillId="3" borderId="18" xfId="0" applyNumberFormat="1" applyFont="1" applyFill="1" applyBorder="1" applyAlignment="1">
      <alignment horizontal="center" vertical="center"/>
    </xf>
    <xf numFmtId="0" fontId="30" fillId="3" borderId="2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1" fontId="2" fillId="0" borderId="41" xfId="0" applyNumberFormat="1" applyFont="1" applyBorder="1" applyAlignment="1">
      <alignment horizontal="center" vertical="center"/>
    </xf>
    <xf numFmtId="21" fontId="2" fillId="0" borderId="37" xfId="0" applyNumberFormat="1" applyFont="1" applyBorder="1" applyAlignment="1">
      <alignment horizontal="center" vertical="center"/>
    </xf>
    <xf numFmtId="21" fontId="2" fillId="0" borderId="36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50" zoomScaleNormal="50" zoomScaleSheetLayoutView="50" workbookViewId="0" topLeftCell="A16">
      <pane xSplit="3" topLeftCell="D1" activePane="topRight" state="frozen"/>
      <selection pane="topLeft" activeCell="A4" sqref="A4"/>
      <selection pane="topRight" activeCell="C51" sqref="C51"/>
    </sheetView>
  </sheetViews>
  <sheetFormatPr defaultColWidth="9.00390625" defaultRowHeight="12.75"/>
  <cols>
    <col min="1" max="1" width="13.125" style="116" bestFit="1" customWidth="1"/>
    <col min="2" max="2" width="92.25390625" style="108" customWidth="1"/>
    <col min="3" max="3" width="33.625" style="109" customWidth="1"/>
    <col min="4" max="4" width="7.125" style="110" customWidth="1"/>
    <col min="5" max="5" width="10.875" style="110" customWidth="1"/>
    <col min="6" max="6" width="20.125" style="17" customWidth="1"/>
    <col min="7" max="7" width="20.875" style="0" customWidth="1"/>
    <col min="8" max="8" width="20.00390625" style="0" customWidth="1"/>
    <col min="9" max="9" width="32.25390625" style="0" customWidth="1"/>
    <col min="10" max="10" width="20.125" style="17" customWidth="1"/>
  </cols>
  <sheetData>
    <row r="1" spans="1:8" s="7" customFormat="1" ht="32.25" customHeight="1">
      <c r="A1" s="177"/>
      <c r="B1" s="177"/>
      <c r="C1" s="177"/>
      <c r="D1" s="177"/>
      <c r="E1" s="177"/>
      <c r="F1" s="177"/>
      <c r="G1" s="177"/>
      <c r="H1" s="177"/>
    </row>
    <row r="2" spans="1:10" ht="20.25" customHeight="1">
      <c r="A2" s="115"/>
      <c r="C2" s="108"/>
      <c r="D2" s="107"/>
      <c r="E2" s="107"/>
      <c r="F2" s="107"/>
      <c r="G2" s="2"/>
      <c r="H2" s="2"/>
      <c r="J2" s="107"/>
    </row>
    <row r="3" spans="1:10" ht="27.75" customHeight="1">
      <c r="A3" s="178" t="s">
        <v>229</v>
      </c>
      <c r="B3" s="178"/>
      <c r="C3" s="178"/>
      <c r="D3" s="178"/>
      <c r="E3" s="178"/>
      <c r="F3" s="178"/>
      <c r="G3" s="178"/>
      <c r="H3" s="178"/>
      <c r="J3"/>
    </row>
    <row r="4" spans="1:10" ht="32.25" customHeight="1">
      <c r="A4" s="178" t="s">
        <v>230</v>
      </c>
      <c r="B4" s="178"/>
      <c r="C4" s="178"/>
      <c r="D4" s="178"/>
      <c r="E4" s="178"/>
      <c r="F4" s="178"/>
      <c r="G4" s="178"/>
      <c r="H4" s="178"/>
      <c r="J4"/>
    </row>
    <row r="5" spans="1:10" ht="32.25" customHeight="1">
      <c r="A5" s="73"/>
      <c r="B5" s="73"/>
      <c r="C5" s="73"/>
      <c r="D5" s="73"/>
      <c r="E5" s="73"/>
      <c r="F5" s="175" t="s">
        <v>177</v>
      </c>
      <c r="G5" s="175"/>
      <c r="H5" s="175"/>
      <c r="J5"/>
    </row>
    <row r="6" spans="1:10" ht="32.25" customHeight="1">
      <c r="A6" s="73"/>
      <c r="B6" s="73"/>
      <c r="C6" s="73"/>
      <c r="D6" s="73"/>
      <c r="E6" s="73"/>
      <c r="F6" s="176" t="s">
        <v>178</v>
      </c>
      <c r="G6" s="176"/>
      <c r="H6" s="176"/>
      <c r="J6"/>
    </row>
    <row r="8" spans="1:10" s="106" customFormat="1" ht="58.5" customHeight="1">
      <c r="A8" s="117" t="s">
        <v>4</v>
      </c>
      <c r="B8" s="104" t="s">
        <v>0</v>
      </c>
      <c r="C8" s="104" t="s">
        <v>5</v>
      </c>
      <c r="D8" s="104" t="s">
        <v>21</v>
      </c>
      <c r="E8" s="104" t="s">
        <v>105</v>
      </c>
      <c r="F8" s="104" t="s">
        <v>227</v>
      </c>
      <c r="G8" s="104" t="s">
        <v>228</v>
      </c>
      <c r="H8" s="104" t="s">
        <v>259</v>
      </c>
      <c r="I8" s="104" t="s">
        <v>260</v>
      </c>
      <c r="J8" s="104" t="s">
        <v>15</v>
      </c>
    </row>
    <row r="9" spans="1:10" s="3" customFormat="1" ht="38.25" customHeight="1">
      <c r="A9" s="118" t="s">
        <v>207</v>
      </c>
      <c r="B9" s="105" t="s">
        <v>122</v>
      </c>
      <c r="C9" s="105" t="s">
        <v>118</v>
      </c>
      <c r="D9" s="104" t="s">
        <v>26</v>
      </c>
      <c r="E9" s="104">
        <v>2000</v>
      </c>
      <c r="F9" s="114">
        <v>7</v>
      </c>
      <c r="G9" s="219">
        <v>0.0024652777777777776</v>
      </c>
      <c r="H9" s="223">
        <f>SUM(F9:F14)</f>
        <v>38</v>
      </c>
      <c r="I9" s="226">
        <f>SUM(G9:G14)</f>
        <v>0.01601851851851852</v>
      </c>
      <c r="J9" s="220">
        <v>1</v>
      </c>
    </row>
    <row r="10" spans="1:10" s="68" customFormat="1" ht="38.25" customHeight="1">
      <c r="A10" s="118" t="s">
        <v>218</v>
      </c>
      <c r="B10" s="105" t="s">
        <v>122</v>
      </c>
      <c r="C10" s="105" t="s">
        <v>120</v>
      </c>
      <c r="D10" s="104" t="s">
        <v>26</v>
      </c>
      <c r="E10" s="104">
        <v>2000</v>
      </c>
      <c r="F10" s="114">
        <v>7</v>
      </c>
      <c r="G10" s="219">
        <v>0.0015393518518518519</v>
      </c>
      <c r="H10" s="224">
        <f>H9</f>
        <v>38</v>
      </c>
      <c r="I10" s="227">
        <f>I9</f>
        <v>0.01601851851851852</v>
      </c>
      <c r="J10" s="221"/>
    </row>
    <row r="11" spans="1:10" s="3" customFormat="1" ht="38.25" customHeight="1">
      <c r="A11" s="118" t="s">
        <v>224</v>
      </c>
      <c r="B11" s="105" t="s">
        <v>122</v>
      </c>
      <c r="C11" s="105" t="s">
        <v>121</v>
      </c>
      <c r="D11" s="104" t="s">
        <v>26</v>
      </c>
      <c r="E11" s="104">
        <v>2000</v>
      </c>
      <c r="F11" s="114">
        <v>8</v>
      </c>
      <c r="G11" s="219">
        <v>0.002372685185185185</v>
      </c>
      <c r="H11" s="224">
        <f>H9</f>
        <v>38</v>
      </c>
      <c r="I11" s="227">
        <f>I9</f>
        <v>0.01601851851851852</v>
      </c>
      <c r="J11" s="221"/>
    </row>
    <row r="12" spans="1:10" s="68" customFormat="1" ht="38.25" customHeight="1">
      <c r="A12" s="118" t="s">
        <v>170</v>
      </c>
      <c r="B12" s="105" t="s">
        <v>122</v>
      </c>
      <c r="C12" s="105" t="s">
        <v>116</v>
      </c>
      <c r="D12" s="104" t="s">
        <v>28</v>
      </c>
      <c r="E12" s="104">
        <v>2000</v>
      </c>
      <c r="F12" s="114">
        <v>8</v>
      </c>
      <c r="G12" s="219">
        <v>0.003530092592592592</v>
      </c>
      <c r="H12" s="224">
        <f>H9</f>
        <v>38</v>
      </c>
      <c r="I12" s="227">
        <f>I9</f>
        <v>0.01601851851851852</v>
      </c>
      <c r="J12" s="221"/>
    </row>
    <row r="13" spans="1:10" ht="38.25" customHeight="1">
      <c r="A13" s="118"/>
      <c r="B13" s="105" t="s">
        <v>122</v>
      </c>
      <c r="C13" s="105" t="s">
        <v>234</v>
      </c>
      <c r="D13" s="104" t="s">
        <v>26</v>
      </c>
      <c r="E13" s="104">
        <v>2000</v>
      </c>
      <c r="F13" s="114">
        <v>5</v>
      </c>
      <c r="G13" s="219">
        <v>0.003043981481481482</v>
      </c>
      <c r="H13" s="224">
        <f>H9</f>
        <v>38</v>
      </c>
      <c r="I13" s="227">
        <f>I9</f>
        <v>0.01601851851851852</v>
      </c>
      <c r="J13" s="221"/>
    </row>
    <row r="14" spans="1:10" ht="38.25" customHeight="1">
      <c r="A14" s="118" t="s">
        <v>191</v>
      </c>
      <c r="B14" s="105" t="s">
        <v>122</v>
      </c>
      <c r="C14" s="105" t="s">
        <v>117</v>
      </c>
      <c r="D14" s="104" t="s">
        <v>28</v>
      </c>
      <c r="E14" s="104">
        <v>2002</v>
      </c>
      <c r="F14" s="114">
        <v>3</v>
      </c>
      <c r="G14" s="219">
        <v>0.0030671296296296297</v>
      </c>
      <c r="H14" s="225">
        <f>H9</f>
        <v>38</v>
      </c>
      <c r="I14" s="228">
        <f>I9</f>
        <v>0.01601851851851852</v>
      </c>
      <c r="J14" s="222"/>
    </row>
    <row r="15" spans="1:10" s="3" customFormat="1" ht="38.25" customHeight="1">
      <c r="A15" s="118" t="s">
        <v>215</v>
      </c>
      <c r="B15" s="105" t="s">
        <v>164</v>
      </c>
      <c r="C15" s="105" t="s">
        <v>160</v>
      </c>
      <c r="D15" s="104" t="s">
        <v>26</v>
      </c>
      <c r="E15" s="104">
        <v>2003</v>
      </c>
      <c r="F15" s="114">
        <v>5</v>
      </c>
      <c r="G15" s="55">
        <v>0.0018055555555555557</v>
      </c>
      <c r="H15" s="223">
        <f>SUM(F15:F20)</f>
        <v>33</v>
      </c>
      <c r="I15" s="226">
        <f>SUM(G15:G20)</f>
        <v>0.011828703703703702</v>
      </c>
      <c r="J15" s="220">
        <v>2</v>
      </c>
    </row>
    <row r="16" spans="1:10" s="3" customFormat="1" ht="38.25" customHeight="1">
      <c r="A16" s="118" t="s">
        <v>219</v>
      </c>
      <c r="B16" s="105" t="s">
        <v>164</v>
      </c>
      <c r="C16" s="105" t="s">
        <v>161</v>
      </c>
      <c r="D16" s="104" t="s">
        <v>26</v>
      </c>
      <c r="E16" s="104">
        <v>2003</v>
      </c>
      <c r="F16" s="114">
        <v>4</v>
      </c>
      <c r="G16" s="55">
        <v>0.0022453703703703702</v>
      </c>
      <c r="H16" s="224">
        <f>H15</f>
        <v>33</v>
      </c>
      <c r="I16" s="227">
        <f>I15</f>
        <v>0.011828703703703702</v>
      </c>
      <c r="J16" s="221"/>
    </row>
    <row r="17" spans="1:10" s="3" customFormat="1" ht="38.25" customHeight="1">
      <c r="A17" s="118" t="s">
        <v>189</v>
      </c>
      <c r="B17" s="105" t="s">
        <v>164</v>
      </c>
      <c r="C17" s="105" t="s">
        <v>34</v>
      </c>
      <c r="D17" s="104" t="s">
        <v>28</v>
      </c>
      <c r="E17" s="104">
        <v>2000</v>
      </c>
      <c r="F17" s="114">
        <v>8</v>
      </c>
      <c r="G17" s="55">
        <v>0.001261574074074074</v>
      </c>
      <c r="H17" s="224">
        <f>H15</f>
        <v>33</v>
      </c>
      <c r="I17" s="227">
        <f>I15</f>
        <v>0.011828703703703702</v>
      </c>
      <c r="J17" s="221"/>
    </row>
    <row r="18" spans="1:10" s="68" customFormat="1" ht="38.25" customHeight="1">
      <c r="A18" s="118" t="s">
        <v>171</v>
      </c>
      <c r="B18" s="105" t="s">
        <v>164</v>
      </c>
      <c r="C18" s="105" t="s">
        <v>158</v>
      </c>
      <c r="D18" s="104" t="s">
        <v>28</v>
      </c>
      <c r="E18" s="104">
        <v>2000</v>
      </c>
      <c r="F18" s="114">
        <v>6</v>
      </c>
      <c r="G18" s="55">
        <v>0.0016087962962962963</v>
      </c>
      <c r="H18" s="224">
        <f>H15</f>
        <v>33</v>
      </c>
      <c r="I18" s="227">
        <f>I15</f>
        <v>0.011828703703703702</v>
      </c>
      <c r="J18" s="221"/>
    </row>
    <row r="19" spans="1:10" ht="38.25" customHeight="1">
      <c r="A19" s="118" t="s">
        <v>211</v>
      </c>
      <c r="B19" s="105" t="s">
        <v>164</v>
      </c>
      <c r="C19" s="105" t="s">
        <v>162</v>
      </c>
      <c r="D19" s="104" t="s">
        <v>28</v>
      </c>
      <c r="E19" s="104">
        <v>2000</v>
      </c>
      <c r="F19" s="114">
        <v>6</v>
      </c>
      <c r="G19" s="55">
        <v>0.0028587962962962963</v>
      </c>
      <c r="H19" s="224">
        <f>H15</f>
        <v>33</v>
      </c>
      <c r="I19" s="227">
        <f>I15</f>
        <v>0.011828703703703702</v>
      </c>
      <c r="J19" s="221"/>
    </row>
    <row r="20" spans="1:10" ht="38.25" customHeight="1">
      <c r="A20" s="118" t="s">
        <v>216</v>
      </c>
      <c r="B20" s="105" t="s">
        <v>164</v>
      </c>
      <c r="C20" s="105" t="s">
        <v>163</v>
      </c>
      <c r="D20" s="104" t="s">
        <v>28</v>
      </c>
      <c r="E20" s="104">
        <v>2001</v>
      </c>
      <c r="F20" s="114">
        <v>4</v>
      </c>
      <c r="G20" s="55">
        <v>0.0020486111111111113</v>
      </c>
      <c r="H20" s="225">
        <f>H15</f>
        <v>33</v>
      </c>
      <c r="I20" s="228">
        <f>I15</f>
        <v>0.011828703703703702</v>
      </c>
      <c r="J20" s="222"/>
    </row>
    <row r="21" spans="1:10" s="3" customFormat="1" ht="38.25" customHeight="1">
      <c r="A21" s="118" t="s">
        <v>190</v>
      </c>
      <c r="B21" s="105" t="s">
        <v>142</v>
      </c>
      <c r="C21" s="105" t="s">
        <v>143</v>
      </c>
      <c r="D21" s="104" t="s">
        <v>26</v>
      </c>
      <c r="E21" s="104">
        <v>2002</v>
      </c>
      <c r="F21" s="114">
        <v>5</v>
      </c>
      <c r="G21" s="55">
        <v>0.0021643518518518518</v>
      </c>
      <c r="H21" s="223">
        <f>SUM(F21:F26)</f>
        <v>32</v>
      </c>
      <c r="I21" s="226">
        <f>SUM(G21:G26)</f>
        <v>0.010694444444444444</v>
      </c>
      <c r="J21" s="220">
        <v>3</v>
      </c>
    </row>
    <row r="22" spans="1:10" s="68" customFormat="1" ht="38.25" customHeight="1">
      <c r="A22" s="118" t="s">
        <v>197</v>
      </c>
      <c r="B22" s="105" t="s">
        <v>142</v>
      </c>
      <c r="C22" s="105" t="s">
        <v>70</v>
      </c>
      <c r="D22" s="104" t="s">
        <v>26</v>
      </c>
      <c r="E22" s="104">
        <v>2002</v>
      </c>
      <c r="F22" s="114">
        <v>5</v>
      </c>
      <c r="G22" s="55">
        <v>0.0015162037037037036</v>
      </c>
      <c r="H22" s="224">
        <f>H21</f>
        <v>32</v>
      </c>
      <c r="I22" s="227">
        <f>I21</f>
        <v>0.010694444444444444</v>
      </c>
      <c r="J22" s="221"/>
    </row>
    <row r="23" spans="1:10" s="68" customFormat="1" ht="38.25" customHeight="1">
      <c r="A23" s="118" t="s">
        <v>223</v>
      </c>
      <c r="B23" s="105" t="s">
        <v>142</v>
      </c>
      <c r="C23" s="105" t="s">
        <v>147</v>
      </c>
      <c r="D23" s="104" t="s">
        <v>26</v>
      </c>
      <c r="E23" s="104">
        <v>2002</v>
      </c>
      <c r="F23" s="114">
        <v>4</v>
      </c>
      <c r="G23" s="55">
        <v>0.0013310185185185185</v>
      </c>
      <c r="H23" s="224">
        <f>H21</f>
        <v>32</v>
      </c>
      <c r="I23" s="227">
        <f>I21</f>
        <v>0.010694444444444444</v>
      </c>
      <c r="J23" s="221"/>
    </row>
    <row r="24" spans="1:10" s="3" customFormat="1" ht="38.25" customHeight="1">
      <c r="A24" s="118" t="s">
        <v>197</v>
      </c>
      <c r="B24" s="105" t="s">
        <v>142</v>
      </c>
      <c r="C24" s="105" t="s">
        <v>145</v>
      </c>
      <c r="D24" s="104" t="s">
        <v>28</v>
      </c>
      <c r="E24" s="104">
        <v>2003</v>
      </c>
      <c r="F24" s="114">
        <v>7</v>
      </c>
      <c r="G24" s="55">
        <v>0.001979166666666667</v>
      </c>
      <c r="H24" s="224">
        <f>H21</f>
        <v>32</v>
      </c>
      <c r="I24" s="227">
        <f>I21</f>
        <v>0.010694444444444444</v>
      </c>
      <c r="J24" s="221"/>
    </row>
    <row r="25" spans="1:10" ht="38.25" customHeight="1">
      <c r="A25" s="118" t="s">
        <v>204</v>
      </c>
      <c r="B25" s="105" t="s">
        <v>142</v>
      </c>
      <c r="C25" s="105" t="s">
        <v>146</v>
      </c>
      <c r="D25" s="104" t="s">
        <v>28</v>
      </c>
      <c r="E25" s="104">
        <v>2002</v>
      </c>
      <c r="F25" s="114">
        <v>4</v>
      </c>
      <c r="G25" s="55">
        <v>0.0022337962962962967</v>
      </c>
      <c r="H25" s="224">
        <f>H21</f>
        <v>32</v>
      </c>
      <c r="I25" s="227">
        <f>I21</f>
        <v>0.010694444444444444</v>
      </c>
      <c r="J25" s="221"/>
    </row>
    <row r="26" spans="1:10" ht="38.25" customHeight="1">
      <c r="A26" s="118" t="s">
        <v>214</v>
      </c>
      <c r="B26" s="105" t="s">
        <v>142</v>
      </c>
      <c r="C26" s="105" t="s">
        <v>3</v>
      </c>
      <c r="D26" s="104" t="s">
        <v>28</v>
      </c>
      <c r="E26" s="104">
        <v>2001</v>
      </c>
      <c r="F26" s="114">
        <v>7</v>
      </c>
      <c r="G26" s="55">
        <v>0.0014699074074074074</v>
      </c>
      <c r="H26" s="225">
        <f>H21</f>
        <v>32</v>
      </c>
      <c r="I26" s="228">
        <f>I21</f>
        <v>0.010694444444444444</v>
      </c>
      <c r="J26" s="222"/>
    </row>
    <row r="27" spans="1:10" s="3" customFormat="1" ht="38.25" customHeight="1">
      <c r="A27" s="118" t="s">
        <v>193</v>
      </c>
      <c r="B27" s="105" t="s">
        <v>112</v>
      </c>
      <c r="C27" s="105" t="s">
        <v>7</v>
      </c>
      <c r="D27" s="104" t="s">
        <v>26</v>
      </c>
      <c r="E27" s="104">
        <v>2000</v>
      </c>
      <c r="F27" s="114">
        <v>6</v>
      </c>
      <c r="G27" s="55">
        <v>0.0022685185185185182</v>
      </c>
      <c r="H27" s="223">
        <f>SUM(F27:F32)</f>
        <v>32</v>
      </c>
      <c r="I27" s="226">
        <f>SUM(G27:G32)</f>
        <v>0.01380787037037037</v>
      </c>
      <c r="J27" s="220">
        <v>4</v>
      </c>
    </row>
    <row r="28" spans="1:10" s="68" customFormat="1" ht="38.25" customHeight="1">
      <c r="A28" s="118" t="s">
        <v>226</v>
      </c>
      <c r="B28" s="105" t="s">
        <v>112</v>
      </c>
      <c r="C28" s="105" t="s">
        <v>115</v>
      </c>
      <c r="D28" s="104" t="s">
        <v>26</v>
      </c>
      <c r="E28" s="104">
        <v>2001</v>
      </c>
      <c r="F28" s="114">
        <v>3</v>
      </c>
      <c r="G28" s="55">
        <v>0.0025694444444444445</v>
      </c>
      <c r="H28" s="224">
        <f>H27</f>
        <v>32</v>
      </c>
      <c r="I28" s="227">
        <f>I27</f>
        <v>0.01380787037037037</v>
      </c>
      <c r="J28" s="221"/>
    </row>
    <row r="29" spans="1:10" s="3" customFormat="1" ht="38.25" customHeight="1">
      <c r="A29" s="118" t="s">
        <v>194</v>
      </c>
      <c r="B29" s="105" t="s">
        <v>112</v>
      </c>
      <c r="C29" s="105" t="s">
        <v>71</v>
      </c>
      <c r="D29" s="104" t="s">
        <v>28</v>
      </c>
      <c r="E29" s="104">
        <v>2000</v>
      </c>
      <c r="F29" s="114">
        <v>8</v>
      </c>
      <c r="G29" s="55">
        <v>0.0015277777777777779</v>
      </c>
      <c r="H29" s="224">
        <f>H27</f>
        <v>32</v>
      </c>
      <c r="I29" s="227">
        <f>I27</f>
        <v>0.01380787037037037</v>
      </c>
      <c r="J29" s="221"/>
    </row>
    <row r="30" spans="1:10" s="68" customFormat="1" ht="38.25" customHeight="1">
      <c r="A30" s="118" t="s">
        <v>199</v>
      </c>
      <c r="B30" s="105" t="s">
        <v>112</v>
      </c>
      <c r="C30" s="105" t="s">
        <v>113</v>
      </c>
      <c r="D30" s="104" t="s">
        <v>28</v>
      </c>
      <c r="E30" s="104">
        <v>2000</v>
      </c>
      <c r="F30" s="114">
        <v>6</v>
      </c>
      <c r="G30" s="55">
        <v>0.0036111111111111114</v>
      </c>
      <c r="H30" s="224">
        <f>H27</f>
        <v>32</v>
      </c>
      <c r="I30" s="227">
        <f>I27</f>
        <v>0.01380787037037037</v>
      </c>
      <c r="J30" s="221"/>
    </row>
    <row r="31" spans="1:10" ht="38.25" customHeight="1">
      <c r="A31" s="118" t="s">
        <v>207</v>
      </c>
      <c r="B31" s="105" t="s">
        <v>112</v>
      </c>
      <c r="C31" s="105" t="s">
        <v>114</v>
      </c>
      <c r="D31" s="104" t="s">
        <v>28</v>
      </c>
      <c r="E31" s="104">
        <v>2000</v>
      </c>
      <c r="F31" s="114">
        <v>7</v>
      </c>
      <c r="G31" s="55">
        <v>0.002199074074074074</v>
      </c>
      <c r="H31" s="224">
        <f>H27</f>
        <v>32</v>
      </c>
      <c r="I31" s="227">
        <f>I27</f>
        <v>0.01380787037037037</v>
      </c>
      <c r="J31" s="221"/>
    </row>
    <row r="32" spans="1:10" ht="38.25" customHeight="1">
      <c r="A32" s="118"/>
      <c r="B32" s="105" t="s">
        <v>112</v>
      </c>
      <c r="C32" s="105" t="s">
        <v>236</v>
      </c>
      <c r="D32" s="104" t="s">
        <v>28</v>
      </c>
      <c r="E32" s="104">
        <v>2001</v>
      </c>
      <c r="F32" s="114">
        <v>2</v>
      </c>
      <c r="G32" s="55">
        <v>0.0016319444444444445</v>
      </c>
      <c r="H32" s="225">
        <f>H27</f>
        <v>32</v>
      </c>
      <c r="I32" s="228">
        <f>I27</f>
        <v>0.01380787037037037</v>
      </c>
      <c r="J32" s="222"/>
    </row>
    <row r="33" spans="1:10" s="68" customFormat="1" ht="38.25" customHeight="1">
      <c r="A33" s="118" t="s">
        <v>189</v>
      </c>
      <c r="B33" s="105" t="s">
        <v>176</v>
      </c>
      <c r="C33" s="105" t="s">
        <v>240</v>
      </c>
      <c r="D33" s="104" t="s">
        <v>26</v>
      </c>
      <c r="E33" s="104">
        <v>2002</v>
      </c>
      <c r="F33" s="114">
        <v>4</v>
      </c>
      <c r="G33" s="55">
        <v>0.0021527777777777778</v>
      </c>
      <c r="H33" s="223">
        <f>SUM(F33:F38)</f>
        <v>32</v>
      </c>
      <c r="I33" s="226">
        <f>SUM(G33:G38)</f>
        <v>0.01460648148148148</v>
      </c>
      <c r="J33" s="220">
        <v>5</v>
      </c>
    </row>
    <row r="34" spans="1:10" s="68" customFormat="1" ht="38.25" customHeight="1">
      <c r="A34" s="118" t="s">
        <v>196</v>
      </c>
      <c r="B34" s="105" t="s">
        <v>176</v>
      </c>
      <c r="C34" s="105" t="s">
        <v>183</v>
      </c>
      <c r="D34" s="104" t="s">
        <v>26</v>
      </c>
      <c r="E34" s="104">
        <v>2001</v>
      </c>
      <c r="F34" s="114">
        <v>4</v>
      </c>
      <c r="G34" s="55">
        <v>0.0018287037037037037</v>
      </c>
      <c r="H34" s="224">
        <f>H33</f>
        <v>32</v>
      </c>
      <c r="I34" s="227">
        <f>I33</f>
        <v>0.01460648148148148</v>
      </c>
      <c r="J34" s="221"/>
    </row>
    <row r="35" spans="1:10" ht="38.25" customHeight="1">
      <c r="A35" s="118" t="s">
        <v>212</v>
      </c>
      <c r="B35" s="105" t="s">
        <v>176</v>
      </c>
      <c r="C35" s="105" t="s">
        <v>6</v>
      </c>
      <c r="D35" s="104" t="s">
        <v>26</v>
      </c>
      <c r="E35" s="104">
        <v>2001</v>
      </c>
      <c r="F35" s="114">
        <v>6</v>
      </c>
      <c r="G35" s="55">
        <v>0.0026388888888888885</v>
      </c>
      <c r="H35" s="224">
        <f>H33</f>
        <v>32</v>
      </c>
      <c r="I35" s="227">
        <f>I33</f>
        <v>0.01460648148148148</v>
      </c>
      <c r="J35" s="221"/>
    </row>
    <row r="36" spans="1:10" ht="38.25" customHeight="1">
      <c r="A36" s="118" t="s">
        <v>188</v>
      </c>
      <c r="B36" s="105" t="s">
        <v>176</v>
      </c>
      <c r="C36" s="105" t="s">
        <v>185</v>
      </c>
      <c r="D36" s="104" t="s">
        <v>28</v>
      </c>
      <c r="E36" s="104">
        <v>2000</v>
      </c>
      <c r="F36" s="114">
        <v>7</v>
      </c>
      <c r="G36" s="55">
        <v>0.002835648148148148</v>
      </c>
      <c r="H36" s="224">
        <f>H33</f>
        <v>32</v>
      </c>
      <c r="I36" s="227">
        <f>I33</f>
        <v>0.01460648148148148</v>
      </c>
      <c r="J36" s="221"/>
    </row>
    <row r="37" spans="1:10" ht="38.25" customHeight="1">
      <c r="A37" s="118" t="s">
        <v>201</v>
      </c>
      <c r="B37" s="105" t="s">
        <v>176</v>
      </c>
      <c r="C37" s="105" t="s">
        <v>186</v>
      </c>
      <c r="D37" s="104" t="s">
        <v>28</v>
      </c>
      <c r="E37" s="104">
        <v>2000</v>
      </c>
      <c r="F37" s="114">
        <v>6</v>
      </c>
      <c r="G37" s="55">
        <v>0.002314814814814815</v>
      </c>
      <c r="H37" s="224">
        <f>H33</f>
        <v>32</v>
      </c>
      <c r="I37" s="227">
        <f>I33</f>
        <v>0.01460648148148148</v>
      </c>
      <c r="J37" s="221"/>
    </row>
    <row r="38" spans="1:10" ht="38.25" customHeight="1">
      <c r="A38" s="118" t="s">
        <v>213</v>
      </c>
      <c r="B38" s="105" t="s">
        <v>176</v>
      </c>
      <c r="C38" s="105" t="s">
        <v>68</v>
      </c>
      <c r="D38" s="104" t="s">
        <v>28</v>
      </c>
      <c r="E38" s="104">
        <v>2000</v>
      </c>
      <c r="F38" s="114">
        <v>5</v>
      </c>
      <c r="G38" s="55">
        <v>0.002835648148148148</v>
      </c>
      <c r="H38" s="225">
        <f>H33</f>
        <v>32</v>
      </c>
      <c r="I38" s="228">
        <f>I33</f>
        <v>0.01460648148148148</v>
      </c>
      <c r="J38" s="222"/>
    </row>
    <row r="39" spans="1:10" s="68" customFormat="1" ht="38.25" customHeight="1">
      <c r="A39" s="118" t="s">
        <v>191</v>
      </c>
      <c r="B39" s="105" t="s">
        <v>123</v>
      </c>
      <c r="C39" s="105" t="s">
        <v>124</v>
      </c>
      <c r="D39" s="104" t="s">
        <v>26</v>
      </c>
      <c r="E39" s="104">
        <v>2000</v>
      </c>
      <c r="F39" s="114">
        <v>3</v>
      </c>
      <c r="G39" s="55">
        <v>0.0035648148148148154</v>
      </c>
      <c r="H39" s="223">
        <f>SUM(F39:F44)</f>
        <v>32</v>
      </c>
      <c r="I39" s="226">
        <f>SUM(G39:G44)</f>
        <v>0.021168981481481483</v>
      </c>
      <c r="J39" s="220">
        <v>6</v>
      </c>
    </row>
    <row r="40" spans="1:10" s="3" customFormat="1" ht="38.25" customHeight="1">
      <c r="A40" s="118" t="s">
        <v>198</v>
      </c>
      <c r="B40" s="105" t="s">
        <v>123</v>
      </c>
      <c r="C40" s="105" t="s">
        <v>40</v>
      </c>
      <c r="D40" s="104" t="s">
        <v>26</v>
      </c>
      <c r="E40" s="104">
        <v>2001</v>
      </c>
      <c r="F40" s="114">
        <v>7</v>
      </c>
      <c r="G40" s="55">
        <v>0.002800925925925926</v>
      </c>
      <c r="H40" s="224">
        <f>H39</f>
        <v>32</v>
      </c>
      <c r="I40" s="227">
        <f>I39</f>
        <v>0.021168981481481483</v>
      </c>
      <c r="J40" s="221"/>
    </row>
    <row r="41" spans="1:10" s="68" customFormat="1" ht="38.25" customHeight="1">
      <c r="A41" s="118" t="s">
        <v>206</v>
      </c>
      <c r="B41" s="105" t="s">
        <v>123</v>
      </c>
      <c r="C41" s="105" t="s">
        <v>125</v>
      </c>
      <c r="D41" s="104" t="s">
        <v>26</v>
      </c>
      <c r="E41" s="104">
        <v>2003</v>
      </c>
      <c r="F41" s="114">
        <v>6</v>
      </c>
      <c r="G41" s="55">
        <v>0.0044907407407407405</v>
      </c>
      <c r="H41" s="224">
        <f>H39</f>
        <v>32</v>
      </c>
      <c r="I41" s="227">
        <f>I39</f>
        <v>0.021168981481481483</v>
      </c>
      <c r="J41" s="221"/>
    </row>
    <row r="42" spans="1:10" ht="38.25" customHeight="1">
      <c r="A42" s="118" t="s">
        <v>213</v>
      </c>
      <c r="B42" s="105" t="s">
        <v>123</v>
      </c>
      <c r="C42" s="105" t="s">
        <v>126</v>
      </c>
      <c r="D42" s="104" t="s">
        <v>26</v>
      </c>
      <c r="E42" s="104">
        <v>2003</v>
      </c>
      <c r="F42" s="114">
        <v>4</v>
      </c>
      <c r="G42" s="55">
        <v>0.003356481481481481</v>
      </c>
      <c r="H42" s="224">
        <f>H39</f>
        <v>32</v>
      </c>
      <c r="I42" s="227">
        <f>I39</f>
        <v>0.021168981481481483</v>
      </c>
      <c r="J42" s="221"/>
    </row>
    <row r="43" spans="1:10" ht="38.25" customHeight="1">
      <c r="A43" s="118" t="s">
        <v>210</v>
      </c>
      <c r="B43" s="105" t="s">
        <v>123</v>
      </c>
      <c r="C43" s="105" t="s">
        <v>127</v>
      </c>
      <c r="D43" s="104" t="s">
        <v>28</v>
      </c>
      <c r="E43" s="104">
        <v>2001</v>
      </c>
      <c r="F43" s="114">
        <v>7</v>
      </c>
      <c r="G43" s="55">
        <v>0.0038078703703703707</v>
      </c>
      <c r="H43" s="224">
        <f>H39</f>
        <v>32</v>
      </c>
      <c r="I43" s="227">
        <f>I39</f>
        <v>0.021168981481481483</v>
      </c>
      <c r="J43" s="221"/>
    </row>
    <row r="44" spans="1:10" ht="38.25" customHeight="1">
      <c r="A44" s="118" t="s">
        <v>215</v>
      </c>
      <c r="B44" s="105" t="s">
        <v>123</v>
      </c>
      <c r="C44" s="105" t="s">
        <v>128</v>
      </c>
      <c r="D44" s="104" t="s">
        <v>28</v>
      </c>
      <c r="E44" s="104">
        <v>2001</v>
      </c>
      <c r="F44" s="114">
        <v>5</v>
      </c>
      <c r="G44" s="55">
        <v>0.003148148148148148</v>
      </c>
      <c r="H44" s="225">
        <f>H39</f>
        <v>32</v>
      </c>
      <c r="I44" s="228">
        <f>I39</f>
        <v>0.021168981481481483</v>
      </c>
      <c r="J44" s="222"/>
    </row>
    <row r="45" spans="1:10" s="3" customFormat="1" ht="38.25" customHeight="1">
      <c r="A45" s="118" t="s">
        <v>187</v>
      </c>
      <c r="B45" s="105" t="s">
        <v>136</v>
      </c>
      <c r="C45" s="105" t="s">
        <v>137</v>
      </c>
      <c r="D45" s="104" t="s">
        <v>26</v>
      </c>
      <c r="E45" s="104">
        <v>2000</v>
      </c>
      <c r="F45" s="114">
        <v>6</v>
      </c>
      <c r="G45" s="55">
        <v>0.001967592592592593</v>
      </c>
      <c r="H45" s="223">
        <f>SUM(F45:F50)</f>
        <v>31</v>
      </c>
      <c r="I45" s="226">
        <f>SUM(G45:G50)</f>
        <v>0.01261574074074074</v>
      </c>
      <c r="J45" s="220">
        <v>7</v>
      </c>
    </row>
    <row r="46" spans="1:10" s="3" customFormat="1" ht="38.25" customHeight="1">
      <c r="A46" s="118" t="s">
        <v>201</v>
      </c>
      <c r="B46" s="105" t="s">
        <v>136</v>
      </c>
      <c r="C46" s="105" t="s">
        <v>237</v>
      </c>
      <c r="D46" s="104" t="s">
        <v>26</v>
      </c>
      <c r="E46" s="104">
        <v>2000</v>
      </c>
      <c r="F46" s="114">
        <v>5</v>
      </c>
      <c r="G46" s="55">
        <v>0.0024074074074074076</v>
      </c>
      <c r="H46" s="224">
        <f>H45</f>
        <v>31</v>
      </c>
      <c r="I46" s="227">
        <f>I45</f>
        <v>0.01261574074074074</v>
      </c>
      <c r="J46" s="221"/>
    </row>
    <row r="47" spans="1:10" s="68" customFormat="1" ht="38.25" customHeight="1">
      <c r="A47" s="118"/>
      <c r="B47" s="105" t="s">
        <v>136</v>
      </c>
      <c r="C47" s="105" t="s">
        <v>238</v>
      </c>
      <c r="D47" s="104" t="s">
        <v>26</v>
      </c>
      <c r="E47" s="104">
        <v>2001</v>
      </c>
      <c r="F47" s="114">
        <v>5</v>
      </c>
      <c r="G47" s="55">
        <v>0.0018981481481481482</v>
      </c>
      <c r="H47" s="224">
        <f>H45</f>
        <v>31</v>
      </c>
      <c r="I47" s="227">
        <f>I45</f>
        <v>0.01261574074074074</v>
      </c>
      <c r="J47" s="221"/>
    </row>
    <row r="48" spans="1:10" ht="38.25" customHeight="1">
      <c r="A48" s="118" t="s">
        <v>221</v>
      </c>
      <c r="B48" s="105" t="s">
        <v>136</v>
      </c>
      <c r="C48" s="105" t="s">
        <v>141</v>
      </c>
      <c r="D48" s="104" t="s">
        <v>26</v>
      </c>
      <c r="E48" s="104">
        <v>2001</v>
      </c>
      <c r="F48" s="114">
        <v>5</v>
      </c>
      <c r="G48" s="55">
        <v>0.001423611111111111</v>
      </c>
      <c r="H48" s="224">
        <f>H45</f>
        <v>31</v>
      </c>
      <c r="I48" s="227">
        <f>I45</f>
        <v>0.01261574074074074</v>
      </c>
      <c r="J48" s="221"/>
    </row>
    <row r="49" spans="1:10" ht="38.25" customHeight="1">
      <c r="A49" s="118" t="s">
        <v>195</v>
      </c>
      <c r="B49" s="105" t="s">
        <v>136</v>
      </c>
      <c r="C49" s="105" t="s">
        <v>139</v>
      </c>
      <c r="D49" s="104" t="s">
        <v>28</v>
      </c>
      <c r="E49" s="104">
        <v>2002</v>
      </c>
      <c r="F49" s="114">
        <v>5</v>
      </c>
      <c r="G49" s="55">
        <v>0.0024768518518518516</v>
      </c>
      <c r="H49" s="224">
        <f>H45</f>
        <v>31</v>
      </c>
      <c r="I49" s="227">
        <f>I45</f>
        <v>0.01261574074074074</v>
      </c>
      <c r="J49" s="221"/>
    </row>
    <row r="50" spans="1:10" ht="38.25" customHeight="1">
      <c r="A50" s="118" t="s">
        <v>200</v>
      </c>
      <c r="B50" s="105" t="s">
        <v>136</v>
      </c>
      <c r="C50" s="105" t="s">
        <v>140</v>
      </c>
      <c r="D50" s="104" t="s">
        <v>28</v>
      </c>
      <c r="E50" s="104">
        <v>2003</v>
      </c>
      <c r="F50" s="114">
        <v>5</v>
      </c>
      <c r="G50" s="55">
        <v>0.0024421296296296296</v>
      </c>
      <c r="H50" s="225">
        <f>H45</f>
        <v>31</v>
      </c>
      <c r="I50" s="228">
        <f>I45</f>
        <v>0.01261574074074074</v>
      </c>
      <c r="J50" s="222"/>
    </row>
    <row r="51" spans="1:10" s="3" customFormat="1" ht="38.25" customHeight="1">
      <c r="A51" s="118" t="s">
        <v>170</v>
      </c>
      <c r="B51" s="105" t="s">
        <v>135</v>
      </c>
      <c r="C51" s="105" t="s">
        <v>130</v>
      </c>
      <c r="D51" s="104" t="s">
        <v>26</v>
      </c>
      <c r="E51" s="104">
        <v>2000</v>
      </c>
      <c r="F51" s="114">
        <v>6</v>
      </c>
      <c r="G51" s="55">
        <v>0.003159722222222222</v>
      </c>
      <c r="H51" s="223">
        <f>SUM(F51:F56)</f>
        <v>31</v>
      </c>
      <c r="I51" s="226">
        <f>SUM(G51:G56)</f>
        <v>0.016724537037037034</v>
      </c>
      <c r="J51" s="220">
        <v>8</v>
      </c>
    </row>
    <row r="52" spans="1:10" s="3" customFormat="1" ht="38.25" customHeight="1">
      <c r="A52" s="118" t="s">
        <v>194</v>
      </c>
      <c r="B52" s="105" t="s">
        <v>135</v>
      </c>
      <c r="C52" s="105" t="s">
        <v>131</v>
      </c>
      <c r="D52" s="104" t="s">
        <v>26</v>
      </c>
      <c r="E52" s="104">
        <v>2000</v>
      </c>
      <c r="F52" s="114">
        <v>2</v>
      </c>
      <c r="G52" s="55">
        <v>0.0018402777777777777</v>
      </c>
      <c r="H52" s="224">
        <f>H51</f>
        <v>31</v>
      </c>
      <c r="I52" s="227">
        <f>I51</f>
        <v>0.016724537037037034</v>
      </c>
      <c r="J52" s="221"/>
    </row>
    <row r="53" spans="1:10" s="3" customFormat="1" ht="38.25" customHeight="1">
      <c r="A53" s="118" t="s">
        <v>202</v>
      </c>
      <c r="B53" s="105" t="s">
        <v>135</v>
      </c>
      <c r="C53" s="105" t="s">
        <v>132</v>
      </c>
      <c r="D53" s="104" t="s">
        <v>26</v>
      </c>
      <c r="E53" s="104">
        <v>2002</v>
      </c>
      <c r="F53" s="114">
        <v>4</v>
      </c>
      <c r="G53" s="55">
        <v>0.0032291666666666666</v>
      </c>
      <c r="H53" s="224">
        <f>H51</f>
        <v>31</v>
      </c>
      <c r="I53" s="227">
        <f>I51</f>
        <v>0.016724537037037034</v>
      </c>
      <c r="J53" s="221"/>
    </row>
    <row r="54" spans="1:10" s="68" customFormat="1" ht="38.25" customHeight="1">
      <c r="A54" s="118" t="s">
        <v>210</v>
      </c>
      <c r="B54" s="105" t="s">
        <v>135</v>
      </c>
      <c r="C54" s="105" t="s">
        <v>133</v>
      </c>
      <c r="D54" s="104" t="s">
        <v>26</v>
      </c>
      <c r="E54" s="104">
        <v>2002</v>
      </c>
      <c r="F54" s="114">
        <v>8</v>
      </c>
      <c r="G54" s="55">
        <v>0.0018518518518518517</v>
      </c>
      <c r="H54" s="224">
        <f>H51</f>
        <v>31</v>
      </c>
      <c r="I54" s="227">
        <f>I51</f>
        <v>0.016724537037037034</v>
      </c>
      <c r="J54" s="221"/>
    </row>
    <row r="55" spans="1:10" ht="38.25" customHeight="1">
      <c r="A55" s="118" t="s">
        <v>202</v>
      </c>
      <c r="B55" s="105" t="s">
        <v>135</v>
      </c>
      <c r="C55" s="105" t="s">
        <v>134</v>
      </c>
      <c r="D55" s="104" t="s">
        <v>28</v>
      </c>
      <c r="E55" s="104">
        <v>2001</v>
      </c>
      <c r="F55" s="114">
        <v>6</v>
      </c>
      <c r="G55" s="55">
        <v>0.003599537037037037</v>
      </c>
      <c r="H55" s="224">
        <f>H51</f>
        <v>31</v>
      </c>
      <c r="I55" s="227">
        <f>I51</f>
        <v>0.016724537037037034</v>
      </c>
      <c r="J55" s="221"/>
    </row>
    <row r="56" spans="1:10" ht="38.25" customHeight="1">
      <c r="A56" s="118" t="s">
        <v>208</v>
      </c>
      <c r="B56" s="105" t="s">
        <v>135</v>
      </c>
      <c r="C56" s="105" t="s">
        <v>239</v>
      </c>
      <c r="D56" s="104" t="s">
        <v>28</v>
      </c>
      <c r="E56" s="104">
        <v>2002</v>
      </c>
      <c r="F56" s="114">
        <v>5</v>
      </c>
      <c r="G56" s="55">
        <v>0.003043981481481482</v>
      </c>
      <c r="H56" s="225">
        <f>H51</f>
        <v>31</v>
      </c>
      <c r="I56" s="228">
        <f>I51</f>
        <v>0.016724537037037034</v>
      </c>
      <c r="J56" s="222"/>
    </row>
    <row r="57" spans="1:10" s="3" customFormat="1" ht="38.25" customHeight="1">
      <c r="A57" s="118" t="s">
        <v>171</v>
      </c>
      <c r="B57" s="105" t="s">
        <v>165</v>
      </c>
      <c r="C57" s="105" t="s">
        <v>65</v>
      </c>
      <c r="D57" s="104" t="s">
        <v>26</v>
      </c>
      <c r="E57" s="104">
        <v>2001</v>
      </c>
      <c r="F57" s="112">
        <v>7</v>
      </c>
      <c r="G57" s="55">
        <v>0.0044444444444444444</v>
      </c>
      <c r="H57" s="223">
        <f>SUM(F57:F62)</f>
        <v>29</v>
      </c>
      <c r="I57" s="226">
        <f>SUM(G57:G62)</f>
        <v>0.017962962962962965</v>
      </c>
      <c r="J57" s="220">
        <v>9</v>
      </c>
    </row>
    <row r="58" spans="1:10" s="68" customFormat="1" ht="38.25" customHeight="1">
      <c r="A58" s="118" t="s">
        <v>208</v>
      </c>
      <c r="B58" s="105" t="s">
        <v>165</v>
      </c>
      <c r="C58" s="105" t="s">
        <v>166</v>
      </c>
      <c r="D58" s="104" t="s">
        <v>26</v>
      </c>
      <c r="E58" s="104">
        <v>2000</v>
      </c>
      <c r="F58" s="114">
        <v>3</v>
      </c>
      <c r="G58" s="55">
        <v>0.0029745370370370373</v>
      </c>
      <c r="H58" s="224">
        <f>H57</f>
        <v>29</v>
      </c>
      <c r="I58" s="227">
        <f>I57</f>
        <v>0.017962962962962965</v>
      </c>
      <c r="J58" s="221"/>
    </row>
    <row r="59" spans="1:10" s="68" customFormat="1" ht="38.25" customHeight="1">
      <c r="A59" s="118" t="s">
        <v>216</v>
      </c>
      <c r="B59" s="105" t="s">
        <v>165</v>
      </c>
      <c r="C59" s="105" t="s">
        <v>167</v>
      </c>
      <c r="D59" s="104" t="s">
        <v>26</v>
      </c>
      <c r="E59" s="104">
        <v>2000</v>
      </c>
      <c r="F59" s="112">
        <v>6</v>
      </c>
      <c r="G59" s="55">
        <v>0.0035763888888888894</v>
      </c>
      <c r="H59" s="224">
        <f>H57</f>
        <v>29</v>
      </c>
      <c r="I59" s="227">
        <f>I57</f>
        <v>0.017962962962962965</v>
      </c>
      <c r="J59" s="221"/>
    </row>
    <row r="60" spans="1:10" s="3" customFormat="1" ht="38.25" customHeight="1">
      <c r="A60" s="118" t="s">
        <v>220</v>
      </c>
      <c r="B60" s="105" t="s">
        <v>165</v>
      </c>
      <c r="C60" s="105" t="s">
        <v>241</v>
      </c>
      <c r="D60" s="104" t="s">
        <v>26</v>
      </c>
      <c r="E60" s="104">
        <v>2002</v>
      </c>
      <c r="F60" s="114">
        <v>4</v>
      </c>
      <c r="G60" s="55">
        <v>0.0030208333333333333</v>
      </c>
      <c r="H60" s="224">
        <f>H57</f>
        <v>29</v>
      </c>
      <c r="I60" s="227">
        <f>I57</f>
        <v>0.017962962962962965</v>
      </c>
      <c r="J60" s="221"/>
    </row>
    <row r="61" spans="1:10" s="3" customFormat="1" ht="38.25" customHeight="1">
      <c r="A61" s="118" t="s">
        <v>217</v>
      </c>
      <c r="B61" s="105" t="s">
        <v>165</v>
      </c>
      <c r="C61" s="105" t="s">
        <v>64</v>
      </c>
      <c r="D61" s="104" t="s">
        <v>28</v>
      </c>
      <c r="E61" s="104">
        <v>2000</v>
      </c>
      <c r="F61" s="114">
        <v>4</v>
      </c>
      <c r="G61" s="55">
        <v>0.001712962962962963</v>
      </c>
      <c r="H61" s="224">
        <f>H57</f>
        <v>29</v>
      </c>
      <c r="I61" s="227">
        <f>I57</f>
        <v>0.017962962962962965</v>
      </c>
      <c r="J61" s="221"/>
    </row>
    <row r="62" spans="1:10" ht="38.25" customHeight="1">
      <c r="A62" s="118" t="s">
        <v>220</v>
      </c>
      <c r="B62" s="105" t="s">
        <v>165</v>
      </c>
      <c r="C62" s="105" t="s">
        <v>169</v>
      </c>
      <c r="D62" s="104" t="s">
        <v>28</v>
      </c>
      <c r="E62" s="104">
        <v>2002</v>
      </c>
      <c r="F62" s="114">
        <v>5</v>
      </c>
      <c r="G62" s="55">
        <v>0.0022337962962962967</v>
      </c>
      <c r="H62" s="225">
        <f>H57</f>
        <v>29</v>
      </c>
      <c r="I62" s="228">
        <f>I57</f>
        <v>0.017962962962962965</v>
      </c>
      <c r="J62" s="222"/>
    </row>
    <row r="63" spans="1:10" s="3" customFormat="1" ht="38.25" customHeight="1">
      <c r="A63" s="118" t="s">
        <v>199</v>
      </c>
      <c r="B63" s="105" t="s">
        <v>148</v>
      </c>
      <c r="C63" s="105" t="s">
        <v>235</v>
      </c>
      <c r="D63" s="104" t="s">
        <v>26</v>
      </c>
      <c r="E63" s="171">
        <v>2001</v>
      </c>
      <c r="F63" s="114">
        <v>4</v>
      </c>
      <c r="G63" s="55">
        <v>0.0029745370370370373</v>
      </c>
      <c r="H63" s="223">
        <f>SUM(F63:F68)</f>
        <v>28</v>
      </c>
      <c r="I63" s="226">
        <f>SUM(G63:G68)</f>
        <v>0.014756944444444446</v>
      </c>
      <c r="J63" s="220">
        <v>10</v>
      </c>
    </row>
    <row r="64" spans="1:10" s="3" customFormat="1" ht="38.25" customHeight="1">
      <c r="A64" s="118" t="s">
        <v>209</v>
      </c>
      <c r="B64" s="105" t="s">
        <v>148</v>
      </c>
      <c r="C64" s="105" t="s">
        <v>149</v>
      </c>
      <c r="D64" s="104" t="s">
        <v>26</v>
      </c>
      <c r="E64" s="104">
        <v>2002</v>
      </c>
      <c r="F64" s="114">
        <v>3</v>
      </c>
      <c r="G64" s="55">
        <v>0.0021759259259259258</v>
      </c>
      <c r="H64" s="224">
        <f>H63</f>
        <v>28</v>
      </c>
      <c r="I64" s="227">
        <f>I63</f>
        <v>0.014756944444444446</v>
      </c>
      <c r="J64" s="221"/>
    </row>
    <row r="65" spans="1:10" ht="38.25" customHeight="1">
      <c r="A65" s="118" t="s">
        <v>225</v>
      </c>
      <c r="B65" s="105" t="s">
        <v>148</v>
      </c>
      <c r="C65" s="105" t="s">
        <v>150</v>
      </c>
      <c r="D65" s="104" t="s">
        <v>26</v>
      </c>
      <c r="E65" s="104">
        <v>2000</v>
      </c>
      <c r="F65" s="114">
        <v>5</v>
      </c>
      <c r="G65" s="55">
        <v>0.0014467592592592594</v>
      </c>
      <c r="H65" s="224">
        <f>H63</f>
        <v>28</v>
      </c>
      <c r="I65" s="227">
        <f>I63</f>
        <v>0.014756944444444446</v>
      </c>
      <c r="J65" s="221"/>
    </row>
    <row r="66" spans="1:10" ht="38.25" customHeight="1">
      <c r="A66" s="118" t="s">
        <v>198</v>
      </c>
      <c r="B66" s="105" t="s">
        <v>148</v>
      </c>
      <c r="C66" s="105" t="s">
        <v>2</v>
      </c>
      <c r="D66" s="104" t="s">
        <v>28</v>
      </c>
      <c r="E66" s="104">
        <v>2001</v>
      </c>
      <c r="F66" s="114">
        <v>4</v>
      </c>
      <c r="G66" s="55">
        <v>0.003101851851851852</v>
      </c>
      <c r="H66" s="224">
        <f>H63</f>
        <v>28</v>
      </c>
      <c r="I66" s="227">
        <f>I63</f>
        <v>0.014756944444444446</v>
      </c>
      <c r="J66" s="221"/>
    </row>
    <row r="67" spans="1:10" ht="38.25" customHeight="1">
      <c r="A67" s="118" t="s">
        <v>206</v>
      </c>
      <c r="B67" s="105" t="s">
        <v>148</v>
      </c>
      <c r="C67" s="105" t="s">
        <v>1</v>
      </c>
      <c r="D67" s="104" t="s">
        <v>28</v>
      </c>
      <c r="E67" s="104">
        <v>2001</v>
      </c>
      <c r="F67" s="114">
        <v>7</v>
      </c>
      <c r="G67" s="55">
        <v>0.0021064814814814813</v>
      </c>
      <c r="H67" s="224">
        <f>H63</f>
        <v>28</v>
      </c>
      <c r="I67" s="227">
        <f>I63</f>
        <v>0.014756944444444446</v>
      </c>
      <c r="J67" s="221"/>
    </row>
    <row r="68" spans="1:10" ht="38.25" customHeight="1">
      <c r="A68" s="118" t="s">
        <v>218</v>
      </c>
      <c r="B68" s="105" t="s">
        <v>148</v>
      </c>
      <c r="C68" s="105" t="s">
        <v>151</v>
      </c>
      <c r="D68" s="104" t="s">
        <v>28</v>
      </c>
      <c r="E68" s="104">
        <v>2003</v>
      </c>
      <c r="F68" s="114">
        <v>5</v>
      </c>
      <c r="G68" s="55">
        <v>0.002951388888888889</v>
      </c>
      <c r="H68" s="225">
        <f>H63</f>
        <v>28</v>
      </c>
      <c r="I68" s="228">
        <f>I63</f>
        <v>0.014756944444444446</v>
      </c>
      <c r="J68" s="222"/>
    </row>
    <row r="69" spans="1:10" s="3" customFormat="1" ht="38.25" customHeight="1">
      <c r="A69" s="118" t="s">
        <v>195</v>
      </c>
      <c r="B69" s="105" t="s">
        <v>111</v>
      </c>
      <c r="C69" s="105" t="s">
        <v>107</v>
      </c>
      <c r="D69" s="104" t="s">
        <v>26</v>
      </c>
      <c r="E69" s="104">
        <v>2002</v>
      </c>
      <c r="F69" s="114">
        <v>4</v>
      </c>
      <c r="G69" s="55">
        <v>0.0032870370370370367</v>
      </c>
      <c r="H69" s="223">
        <f>SUM(F69:F74)</f>
        <v>28</v>
      </c>
      <c r="I69" s="226">
        <f>SUM(G69:G74)</f>
        <v>0.01494212962962963</v>
      </c>
      <c r="J69" s="220">
        <v>11</v>
      </c>
    </row>
    <row r="70" spans="1:10" s="3" customFormat="1" ht="38.25" customHeight="1">
      <c r="A70" s="118" t="s">
        <v>203</v>
      </c>
      <c r="B70" s="105" t="s">
        <v>111</v>
      </c>
      <c r="C70" s="105" t="s">
        <v>108</v>
      </c>
      <c r="D70" s="104" t="s">
        <v>26</v>
      </c>
      <c r="E70" s="104">
        <v>2002</v>
      </c>
      <c r="F70" s="114">
        <v>1</v>
      </c>
      <c r="G70" s="55">
        <v>0.003136574074074074</v>
      </c>
      <c r="H70" s="224">
        <f>H69</f>
        <v>28</v>
      </c>
      <c r="I70" s="227">
        <f>I69</f>
        <v>0.01494212962962963</v>
      </c>
      <c r="J70" s="221"/>
    </row>
    <row r="71" spans="1:10" s="68" customFormat="1" ht="38.25" customHeight="1">
      <c r="A71" s="118" t="s">
        <v>211</v>
      </c>
      <c r="B71" s="105" t="s">
        <v>111</v>
      </c>
      <c r="C71" s="105" t="s">
        <v>109</v>
      </c>
      <c r="D71" s="104" t="s">
        <v>26</v>
      </c>
      <c r="E71" s="104">
        <v>2005</v>
      </c>
      <c r="F71" s="114">
        <v>2</v>
      </c>
      <c r="G71" s="55">
        <v>0.001689814814814815</v>
      </c>
      <c r="H71" s="224">
        <f>H69</f>
        <v>28</v>
      </c>
      <c r="I71" s="227">
        <f>I69</f>
        <v>0.01494212962962963</v>
      </c>
      <c r="J71" s="221"/>
    </row>
    <row r="72" spans="1:10" ht="38.25" customHeight="1">
      <c r="A72" s="118" t="s">
        <v>203</v>
      </c>
      <c r="B72" s="105" t="s">
        <v>111</v>
      </c>
      <c r="C72" s="105" t="s">
        <v>231</v>
      </c>
      <c r="D72" s="104" t="s">
        <v>28</v>
      </c>
      <c r="E72" s="104">
        <v>2005</v>
      </c>
      <c r="F72" s="114">
        <v>5</v>
      </c>
      <c r="G72" s="55">
        <v>0.0025694444444444445</v>
      </c>
      <c r="H72" s="224">
        <f>H69</f>
        <v>28</v>
      </c>
      <c r="I72" s="227">
        <f>I69</f>
        <v>0.01494212962962963</v>
      </c>
      <c r="J72" s="221"/>
    </row>
    <row r="73" spans="1:10" ht="38.25" customHeight="1">
      <c r="A73" s="118"/>
      <c r="B73" s="105" t="s">
        <v>111</v>
      </c>
      <c r="C73" s="105" t="s">
        <v>232</v>
      </c>
      <c r="D73" s="104" t="s">
        <v>28</v>
      </c>
      <c r="E73" s="104">
        <v>2001</v>
      </c>
      <c r="F73" s="114">
        <v>9</v>
      </c>
      <c r="G73" s="55">
        <v>0.001979166666666667</v>
      </c>
      <c r="H73" s="224">
        <f>H69</f>
        <v>28</v>
      </c>
      <c r="I73" s="227">
        <f>I69</f>
        <v>0.01494212962962963</v>
      </c>
      <c r="J73" s="221"/>
    </row>
    <row r="74" spans="1:10" ht="38.25" customHeight="1">
      <c r="A74" s="118" t="s">
        <v>209</v>
      </c>
      <c r="B74" s="105" t="s">
        <v>111</v>
      </c>
      <c r="C74" s="105" t="s">
        <v>110</v>
      </c>
      <c r="D74" s="104" t="s">
        <v>28</v>
      </c>
      <c r="E74" s="104">
        <v>2005</v>
      </c>
      <c r="F74" s="114">
        <v>7</v>
      </c>
      <c r="G74" s="55">
        <v>0.0022800925925925927</v>
      </c>
      <c r="H74" s="225">
        <f>H69</f>
        <v>28</v>
      </c>
      <c r="I74" s="228">
        <f>I69</f>
        <v>0.01494212962962963</v>
      </c>
      <c r="J74" s="222"/>
    </row>
    <row r="76" spans="3:5" ht="15">
      <c r="C76" s="121" t="s">
        <v>35</v>
      </c>
      <c r="D76" s="122"/>
      <c r="E76" s="121" t="s">
        <v>18</v>
      </c>
    </row>
    <row r="77" spans="3:5" ht="15">
      <c r="C77" s="121" t="s">
        <v>36</v>
      </c>
      <c r="D77" s="122"/>
      <c r="E77" s="121" t="s">
        <v>20</v>
      </c>
    </row>
  </sheetData>
  <mergeCells count="5">
    <mergeCell ref="F5:H5"/>
    <mergeCell ref="F6:H6"/>
    <mergeCell ref="A1:H1"/>
    <mergeCell ref="A3:H3"/>
    <mergeCell ref="A4:H4"/>
  </mergeCells>
  <printOptions horizontalCentered="1" verticalCentered="1"/>
  <pageMargins left="0.2362204724409449" right="0.2362204724409449" top="0.2755905511811024" bottom="0.15748031496062992" header="0.5118110236220472" footer="0.2755905511811024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2">
      <selection activeCell="J18" sqref="J18"/>
    </sheetView>
  </sheetViews>
  <sheetFormatPr defaultColWidth="9.00390625" defaultRowHeight="12.75"/>
  <cols>
    <col min="1" max="1" width="27.625" style="0" customWidth="1"/>
    <col min="2" max="2" width="6.25390625" style="0" customWidth="1"/>
    <col min="3" max="3" width="28.875" style="0" customWidth="1"/>
    <col min="4" max="4" width="12.25390625" style="0" customWidth="1"/>
    <col min="5" max="5" width="10.875" style="0" customWidth="1"/>
    <col min="6" max="6" width="12.00390625" style="0" customWidth="1"/>
  </cols>
  <sheetData>
    <row r="1" spans="1:5" ht="12.75">
      <c r="A1" s="169"/>
      <c r="B1" s="169"/>
      <c r="C1" s="169"/>
      <c r="D1" s="169"/>
      <c r="E1" s="169"/>
    </row>
    <row r="2" spans="1:7" ht="20.25">
      <c r="A2" s="202" t="s">
        <v>86</v>
      </c>
      <c r="B2" s="202"/>
      <c r="C2" s="202"/>
      <c r="D2" s="202"/>
      <c r="E2" s="202"/>
      <c r="F2" s="202"/>
      <c r="G2" s="202"/>
    </row>
    <row r="3" spans="1:7" ht="12.75">
      <c r="A3" s="2"/>
      <c r="B3" s="2"/>
      <c r="C3" s="2"/>
      <c r="D3" s="2"/>
      <c r="E3" s="194" t="s">
        <v>182</v>
      </c>
      <c r="F3" s="194"/>
      <c r="G3" s="194"/>
    </row>
    <row r="4" spans="5:7" ht="12.75">
      <c r="E4" s="201" t="s">
        <v>178</v>
      </c>
      <c r="F4" s="201"/>
      <c r="G4" s="201"/>
    </row>
    <row r="5" spans="1:7" ht="25.5">
      <c r="A5" s="8" t="s">
        <v>0</v>
      </c>
      <c r="B5" s="9" t="s">
        <v>21</v>
      </c>
      <c r="C5" s="9" t="s">
        <v>22</v>
      </c>
      <c r="D5" s="9" t="s">
        <v>14</v>
      </c>
      <c r="E5" s="9" t="s">
        <v>23</v>
      </c>
      <c r="F5" s="8" t="s">
        <v>24</v>
      </c>
      <c r="G5" s="9" t="s">
        <v>25</v>
      </c>
    </row>
    <row r="6" spans="1:7" ht="66.75" customHeight="1">
      <c r="A6" s="10" t="s">
        <v>257</v>
      </c>
      <c r="B6" s="11" t="s">
        <v>26</v>
      </c>
      <c r="C6" s="95" t="s">
        <v>131</v>
      </c>
      <c r="D6" s="84">
        <v>0.0004050925925925926</v>
      </c>
      <c r="E6" s="85">
        <v>2</v>
      </c>
      <c r="F6" s="86">
        <f>SUM(D6:D7)</f>
        <v>0.0006944444444444445</v>
      </c>
      <c r="G6" s="87">
        <v>1</v>
      </c>
    </row>
    <row r="7" spans="1:7" ht="31.5">
      <c r="A7" s="218" t="s">
        <v>257</v>
      </c>
      <c r="B7" s="11" t="s">
        <v>26</v>
      </c>
      <c r="C7" s="95" t="s">
        <v>130</v>
      </c>
      <c r="D7" s="84">
        <v>0.0002893518518518519</v>
      </c>
      <c r="E7" s="85">
        <v>1</v>
      </c>
      <c r="F7" s="88">
        <f>F6</f>
        <v>0.0006944444444444445</v>
      </c>
      <c r="G7" s="89"/>
    </row>
    <row r="8" spans="1:7" ht="61.5">
      <c r="A8" s="10" t="s">
        <v>73</v>
      </c>
      <c r="B8" s="12" t="s">
        <v>28</v>
      </c>
      <c r="C8" s="95" t="s">
        <v>32</v>
      </c>
      <c r="D8" s="84">
        <v>0.0003356481481481481</v>
      </c>
      <c r="E8" s="85">
        <v>1</v>
      </c>
      <c r="F8" s="86">
        <f>SUM(D8:D9)</f>
        <v>0.0007407407407407407</v>
      </c>
      <c r="G8" s="90">
        <v>2</v>
      </c>
    </row>
    <row r="9" spans="1:7" ht="61.5">
      <c r="A9" s="13" t="s">
        <v>31</v>
      </c>
      <c r="B9" s="12" t="s">
        <v>28</v>
      </c>
      <c r="C9" s="95" t="s">
        <v>129</v>
      </c>
      <c r="D9" s="84">
        <v>0.0004050925925925926</v>
      </c>
      <c r="E9" s="85">
        <v>4</v>
      </c>
      <c r="F9" s="88">
        <f>F8</f>
        <v>0.0007407407407407407</v>
      </c>
      <c r="G9" s="91"/>
    </row>
    <row r="10" spans="1:7" ht="61.5">
      <c r="A10" s="10" t="s">
        <v>74</v>
      </c>
      <c r="B10" s="12" t="s">
        <v>28</v>
      </c>
      <c r="C10" s="95" t="s">
        <v>34</v>
      </c>
      <c r="D10" s="84">
        <v>0.00037037037037037035</v>
      </c>
      <c r="E10" s="85">
        <v>3</v>
      </c>
      <c r="F10" s="86">
        <f>SUM(D10:D11)</f>
        <v>0.000787037037037037</v>
      </c>
      <c r="G10" s="90">
        <v>3</v>
      </c>
    </row>
    <row r="11" spans="1:7" ht="61.5">
      <c r="A11" s="13" t="s">
        <v>33</v>
      </c>
      <c r="B11" s="12" t="s">
        <v>28</v>
      </c>
      <c r="C11" s="95" t="s">
        <v>159</v>
      </c>
      <c r="D11" s="84">
        <v>0.0004166666666666667</v>
      </c>
      <c r="E11" s="85">
        <v>5</v>
      </c>
      <c r="F11" s="88">
        <f>F10</f>
        <v>0.000787037037037037</v>
      </c>
      <c r="G11" s="91"/>
    </row>
    <row r="12" spans="1:7" ht="36">
      <c r="A12" s="10" t="s">
        <v>252</v>
      </c>
      <c r="B12" s="12" t="s">
        <v>28</v>
      </c>
      <c r="C12" s="95" t="s">
        <v>116</v>
      </c>
      <c r="D12" s="84">
        <v>0.00047453703703703704</v>
      </c>
      <c r="E12" s="85">
        <v>10</v>
      </c>
      <c r="F12" s="86">
        <f>SUM(D12:D13)</f>
        <v>0.0009027777777777777</v>
      </c>
      <c r="G12" s="90">
        <v>4</v>
      </c>
    </row>
    <row r="13" spans="1:7" ht="20.25">
      <c r="A13" s="13" t="s">
        <v>252</v>
      </c>
      <c r="B13" s="12" t="s">
        <v>26</v>
      </c>
      <c r="C13" s="95" t="s">
        <v>119</v>
      </c>
      <c r="D13" s="84">
        <v>0.00042824074074074075</v>
      </c>
      <c r="E13" s="85">
        <v>3</v>
      </c>
      <c r="F13" s="88">
        <f>F12</f>
        <v>0.0009027777777777777</v>
      </c>
      <c r="G13" s="91"/>
    </row>
    <row r="14" spans="1:7" ht="31.5">
      <c r="A14" s="10" t="s">
        <v>37</v>
      </c>
      <c r="B14" s="12" t="s">
        <v>28</v>
      </c>
      <c r="C14" s="95" t="s">
        <v>3</v>
      </c>
      <c r="D14" s="84">
        <v>0.00042824074074074075</v>
      </c>
      <c r="E14" s="85">
        <v>6</v>
      </c>
      <c r="F14" s="86">
        <f>SUM(D14:D15)</f>
        <v>0.0009143518518518517</v>
      </c>
      <c r="G14" s="90">
        <v>5</v>
      </c>
    </row>
    <row r="15" spans="1:7" ht="31.5">
      <c r="A15" s="13" t="s">
        <v>29</v>
      </c>
      <c r="B15" s="12" t="s">
        <v>26</v>
      </c>
      <c r="C15" s="95" t="s">
        <v>70</v>
      </c>
      <c r="D15" s="84">
        <v>0.00048611111111111104</v>
      </c>
      <c r="E15" s="85">
        <v>5</v>
      </c>
      <c r="F15" s="88">
        <f>F14</f>
        <v>0.0009143518518518517</v>
      </c>
      <c r="G15" s="91"/>
    </row>
    <row r="16" spans="1:7" ht="31.5">
      <c r="A16" s="10" t="s">
        <v>66</v>
      </c>
      <c r="B16" s="16" t="s">
        <v>28</v>
      </c>
      <c r="C16" s="95" t="s">
        <v>71</v>
      </c>
      <c r="D16" s="92">
        <v>0.00038194444444444446</v>
      </c>
      <c r="E16" s="25">
        <v>7</v>
      </c>
      <c r="F16" s="86">
        <f>SUM(D16:D17)</f>
        <v>0.000925925925925926</v>
      </c>
      <c r="G16" s="90">
        <v>6</v>
      </c>
    </row>
    <row r="17" spans="1:7" ht="31.5">
      <c r="A17" s="13" t="s">
        <v>66</v>
      </c>
      <c r="B17" s="16" t="s">
        <v>28</v>
      </c>
      <c r="C17" s="95" t="s">
        <v>114</v>
      </c>
      <c r="D17" s="92">
        <v>0.0005439814814814814</v>
      </c>
      <c r="E17" s="25">
        <v>11</v>
      </c>
      <c r="F17" s="88">
        <f>F16</f>
        <v>0.000925925925925926</v>
      </c>
      <c r="G17" s="91"/>
    </row>
    <row r="18" spans="1:7" ht="31.5">
      <c r="A18" s="10" t="s">
        <v>255</v>
      </c>
      <c r="B18" s="12" t="s">
        <v>28</v>
      </c>
      <c r="C18" s="95" t="s">
        <v>64</v>
      </c>
      <c r="D18" s="84">
        <v>0.00035879629629629635</v>
      </c>
      <c r="E18" s="85">
        <v>2</v>
      </c>
      <c r="F18" s="86">
        <f>SUM(D18:D19)</f>
        <v>0.0009490740740740742</v>
      </c>
      <c r="G18" s="90">
        <v>7</v>
      </c>
    </row>
    <row r="19" spans="1:7" ht="31.5">
      <c r="A19" s="13" t="s">
        <v>255</v>
      </c>
      <c r="B19" s="12" t="s">
        <v>26</v>
      </c>
      <c r="C19" s="95" t="s">
        <v>65</v>
      </c>
      <c r="D19" s="84">
        <v>0.0005902777777777778</v>
      </c>
      <c r="E19" s="85">
        <v>8</v>
      </c>
      <c r="F19" s="88">
        <f>F18</f>
        <v>0.0009490740740740742</v>
      </c>
      <c r="G19" s="91"/>
    </row>
    <row r="20" spans="1:7" ht="31.5">
      <c r="A20" s="10" t="s">
        <v>39</v>
      </c>
      <c r="B20" s="16" t="s">
        <v>28</v>
      </c>
      <c r="C20" s="95" t="s">
        <v>68</v>
      </c>
      <c r="D20" s="92">
        <v>0.0004629629629629629</v>
      </c>
      <c r="E20" s="25">
        <v>9</v>
      </c>
      <c r="F20" s="86">
        <f>SUM(D20:D21)</f>
        <v>0.0009837962962962962</v>
      </c>
      <c r="G20" s="90">
        <v>8</v>
      </c>
    </row>
    <row r="21" spans="1:7" ht="31.5">
      <c r="A21" s="13" t="s">
        <v>39</v>
      </c>
      <c r="B21" s="16" t="s">
        <v>26</v>
      </c>
      <c r="C21" s="95" t="s">
        <v>6</v>
      </c>
      <c r="D21" s="92">
        <v>0.0005208333333333333</v>
      </c>
      <c r="E21" s="25">
        <v>6</v>
      </c>
      <c r="F21" s="88">
        <f>F20</f>
        <v>0.0009837962962962962</v>
      </c>
      <c r="G21" s="91"/>
    </row>
    <row r="22" spans="1:7" ht="31.5">
      <c r="A22" s="10" t="s">
        <v>256</v>
      </c>
      <c r="B22" s="12" t="s">
        <v>26</v>
      </c>
      <c r="C22" s="95" t="s">
        <v>141</v>
      </c>
      <c r="D22" s="84">
        <v>0.0004398148148148148</v>
      </c>
      <c r="E22" s="25">
        <v>4</v>
      </c>
      <c r="F22" s="86">
        <f>SUM(D22:D23)</f>
        <v>0.0010648148148148149</v>
      </c>
      <c r="G22" s="90">
        <v>9</v>
      </c>
    </row>
    <row r="23" spans="1:7" ht="31.5">
      <c r="A23" s="13" t="s">
        <v>256</v>
      </c>
      <c r="B23" s="12" t="s">
        <v>26</v>
      </c>
      <c r="C23" s="95" t="s">
        <v>137</v>
      </c>
      <c r="D23" s="84">
        <v>0.000625</v>
      </c>
      <c r="E23" s="25">
        <v>9</v>
      </c>
      <c r="F23" s="88">
        <f>F22</f>
        <v>0.0010648148148148149</v>
      </c>
      <c r="G23" s="91"/>
    </row>
    <row r="24" spans="1:7" s="5" customFormat="1" ht="31.5">
      <c r="A24" s="10" t="s">
        <v>27</v>
      </c>
      <c r="B24" s="12" t="s">
        <v>28</v>
      </c>
      <c r="C24" s="95" t="s">
        <v>2</v>
      </c>
      <c r="D24" s="84">
        <v>0.0005555555555555556</v>
      </c>
      <c r="E24" s="25">
        <v>12</v>
      </c>
      <c r="F24" s="86">
        <f>SUM(D24:D25)</f>
        <v>0.0010879629629629629</v>
      </c>
      <c r="G24" s="93">
        <v>10</v>
      </c>
    </row>
    <row r="25" spans="1:7" s="5" customFormat="1" ht="31.5">
      <c r="A25" s="13" t="s">
        <v>27</v>
      </c>
      <c r="B25" s="12" t="s">
        <v>26</v>
      </c>
      <c r="C25" s="95" t="s">
        <v>149</v>
      </c>
      <c r="D25" s="84">
        <v>0.0005324074074074074</v>
      </c>
      <c r="E25" s="25">
        <v>7</v>
      </c>
      <c r="F25" s="88">
        <f>F24</f>
        <v>0.0010879629629629629</v>
      </c>
      <c r="G25" s="94"/>
    </row>
    <row r="26" spans="1:7" s="5" customFormat="1" ht="61.5">
      <c r="A26" s="10" t="s">
        <v>258</v>
      </c>
      <c r="B26" s="11" t="s">
        <v>28</v>
      </c>
      <c r="C26" s="95" t="s">
        <v>69</v>
      </c>
      <c r="D26" s="84">
        <v>0.0004398148148148148</v>
      </c>
      <c r="E26" s="25">
        <v>7</v>
      </c>
      <c r="F26" s="86">
        <f>SUM(D26:D27)</f>
        <v>0.0016898148148148148</v>
      </c>
      <c r="G26" s="93">
        <v>11</v>
      </c>
    </row>
    <row r="27" spans="1:7" s="5" customFormat="1" ht="61.5">
      <c r="A27" s="13" t="s">
        <v>258</v>
      </c>
      <c r="B27" s="12" t="s">
        <v>26</v>
      </c>
      <c r="C27" s="95" t="s">
        <v>250</v>
      </c>
      <c r="D27" s="84">
        <v>0.00125</v>
      </c>
      <c r="E27" s="25">
        <v>10</v>
      </c>
      <c r="F27" s="88">
        <f>F26</f>
        <v>0.0016898148148148148</v>
      </c>
      <c r="G27" s="94"/>
    </row>
    <row r="29" spans="3:6" ht="15.75">
      <c r="C29" s="14" t="s">
        <v>35</v>
      </c>
      <c r="D29" s="15"/>
      <c r="E29" s="14" t="s">
        <v>18</v>
      </c>
      <c r="F29" s="14"/>
    </row>
    <row r="30" spans="3:6" ht="15.75">
      <c r="C30" s="14" t="s">
        <v>36</v>
      </c>
      <c r="D30" s="15"/>
      <c r="E30" s="14" t="s">
        <v>20</v>
      </c>
      <c r="F30" s="14"/>
    </row>
  </sheetData>
  <mergeCells count="4">
    <mergeCell ref="A1:E1"/>
    <mergeCell ref="E3:G3"/>
    <mergeCell ref="E4:G4"/>
    <mergeCell ref="A2:G2"/>
  </mergeCells>
  <printOptions horizontalCentered="1" verticalCentered="1"/>
  <pageMargins left="0.31496062992125984" right="0.15748031496062992" top="0.16" bottom="0.2755905511811024" header="0.23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15" sqref="F15"/>
    </sheetView>
  </sheetViews>
  <sheetFormatPr defaultColWidth="9.00390625" defaultRowHeight="12.75"/>
  <cols>
    <col min="1" max="1" width="25.875" style="0" customWidth="1"/>
    <col min="2" max="2" width="11.125" style="0" customWidth="1"/>
    <col min="3" max="3" width="11.25390625" style="0" customWidth="1"/>
  </cols>
  <sheetData>
    <row r="1" spans="1:3" ht="12.75">
      <c r="A1" s="169" t="s">
        <v>82</v>
      </c>
      <c r="B1" s="169"/>
      <c r="C1" s="169"/>
    </row>
    <row r="2" spans="1:3" ht="12.75">
      <c r="A2" s="179" t="s">
        <v>261</v>
      </c>
      <c r="B2" s="169"/>
      <c r="C2" s="169"/>
    </row>
    <row r="3" spans="1:4" ht="12.75">
      <c r="A3" s="2"/>
      <c r="B3" s="194" t="s">
        <v>182</v>
      </c>
      <c r="C3" s="194"/>
      <c r="D3" s="166"/>
    </row>
    <row r="4" spans="2:4" ht="12.75">
      <c r="B4" s="195" t="s">
        <v>178</v>
      </c>
      <c r="C4" s="195"/>
      <c r="D4" s="167"/>
    </row>
    <row r="5" spans="1:3" ht="12.75" customHeight="1">
      <c r="A5" s="168" t="s">
        <v>41</v>
      </c>
      <c r="B5" s="168" t="s">
        <v>262</v>
      </c>
      <c r="C5" s="168" t="s">
        <v>15</v>
      </c>
    </row>
    <row r="6" spans="1:3" ht="48" customHeight="1">
      <c r="A6" s="168" t="s">
        <v>41</v>
      </c>
      <c r="B6" s="168"/>
      <c r="C6" s="168"/>
    </row>
    <row r="7" spans="1:3" ht="36">
      <c r="A7" s="230" t="s">
        <v>111</v>
      </c>
      <c r="B7" s="231">
        <v>0.0003125</v>
      </c>
      <c r="C7" s="19">
        <v>1</v>
      </c>
    </row>
    <row r="8" spans="1:3" ht="15">
      <c r="A8" s="230" t="s">
        <v>174</v>
      </c>
      <c r="B8" s="231">
        <v>0.00038194444444444446</v>
      </c>
      <c r="C8" s="19">
        <v>2</v>
      </c>
    </row>
    <row r="9" spans="1:3" ht="15">
      <c r="A9" s="230" t="s">
        <v>122</v>
      </c>
      <c r="B9" s="231">
        <v>0.0003935185185185185</v>
      </c>
      <c r="C9" s="19">
        <v>3</v>
      </c>
    </row>
    <row r="10" spans="1:3" ht="36">
      <c r="A10" s="230" t="s">
        <v>123</v>
      </c>
      <c r="B10" s="231">
        <v>0.0004050925925925926</v>
      </c>
      <c r="C10" s="19">
        <v>4</v>
      </c>
    </row>
    <row r="11" spans="1:3" ht="15">
      <c r="A11" s="230" t="s">
        <v>176</v>
      </c>
      <c r="B11" s="231">
        <v>0.0004050925925925926</v>
      </c>
      <c r="C11" s="19">
        <v>5</v>
      </c>
    </row>
    <row r="12" spans="1:3" ht="15">
      <c r="A12" s="230" t="s">
        <v>142</v>
      </c>
      <c r="B12" s="231">
        <v>0.0004629629629629629</v>
      </c>
      <c r="C12" s="19">
        <v>6</v>
      </c>
    </row>
    <row r="13" spans="1:3" ht="24">
      <c r="A13" s="230" t="s">
        <v>136</v>
      </c>
      <c r="B13" s="231">
        <v>0.0004976851851851852</v>
      </c>
      <c r="C13" s="19">
        <v>7</v>
      </c>
    </row>
    <row r="14" spans="1:3" ht="15">
      <c r="A14" s="230" t="s">
        <v>135</v>
      </c>
      <c r="B14" s="231">
        <v>0.0007523148148148147</v>
      </c>
      <c r="C14" s="19">
        <v>8</v>
      </c>
    </row>
    <row r="15" spans="1:3" ht="15">
      <c r="A15" s="230" t="s">
        <v>175</v>
      </c>
      <c r="B15" s="231">
        <v>0.0012037037037037038</v>
      </c>
      <c r="C15" s="19">
        <v>9</v>
      </c>
    </row>
    <row r="16" spans="1:3" ht="24">
      <c r="A16" s="230" t="s">
        <v>165</v>
      </c>
      <c r="B16" s="232">
        <v>0.0017708333333333332</v>
      </c>
      <c r="C16" s="19">
        <v>10</v>
      </c>
    </row>
    <row r="17" spans="1:3" s="5" customFormat="1" ht="36">
      <c r="A17" s="230" t="s">
        <v>164</v>
      </c>
      <c r="B17" s="231">
        <v>0.0022222222222222222</v>
      </c>
      <c r="C17" s="19">
        <v>11</v>
      </c>
    </row>
    <row r="19" spans="1:3" ht="15.75">
      <c r="A19" s="14" t="s">
        <v>35</v>
      </c>
      <c r="B19" s="14" t="s">
        <v>18</v>
      </c>
      <c r="C19" s="14"/>
    </row>
    <row r="20" spans="1:3" ht="15.75">
      <c r="A20" s="14" t="s">
        <v>36</v>
      </c>
      <c r="B20" s="14" t="s">
        <v>20</v>
      </c>
      <c r="C20" s="14"/>
    </row>
  </sheetData>
  <mergeCells count="7">
    <mergeCell ref="A1:C1"/>
    <mergeCell ref="C5:C6"/>
    <mergeCell ref="A5:A6"/>
    <mergeCell ref="B5:B6"/>
    <mergeCell ref="A2:C2"/>
    <mergeCell ref="B4:C4"/>
    <mergeCell ref="B3:C3"/>
  </mergeCells>
  <printOptions horizontalCentered="1" verticalCentered="1"/>
  <pageMargins left="0.7874015748031497" right="0.7874015748031497" top="0.2362204724409449" bottom="0.31496062992125984" header="0.31496062992125984" footer="0.3937007874015748"/>
  <pageSetup horizontalDpi="600" verticalDpi="600" orientation="portrait" paperSize="9" scale="1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7" sqref="D17"/>
    </sheetView>
  </sheetViews>
  <sheetFormatPr defaultColWidth="9.00390625" defaultRowHeight="12.75"/>
  <cols>
    <col min="1" max="1" width="25.875" style="0" customWidth="1"/>
    <col min="2" max="3" width="13.125" style="0" customWidth="1"/>
  </cols>
  <sheetData>
    <row r="1" spans="1:3" ht="12.75">
      <c r="A1" s="169" t="s">
        <v>82</v>
      </c>
      <c r="B1" s="169"/>
      <c r="C1" s="169"/>
    </row>
    <row r="2" spans="1:3" ht="12.75">
      <c r="A2" s="179" t="s">
        <v>263</v>
      </c>
      <c r="B2" s="169"/>
      <c r="C2" s="169"/>
    </row>
    <row r="3" spans="1:4" ht="12.75">
      <c r="A3" s="2"/>
      <c r="B3" s="194" t="s">
        <v>182</v>
      </c>
      <c r="C3" s="194"/>
      <c r="D3" s="166"/>
    </row>
    <row r="4" spans="2:4" ht="12.75">
      <c r="B4" s="195" t="s">
        <v>178</v>
      </c>
      <c r="C4" s="195"/>
      <c r="D4" s="167"/>
    </row>
    <row r="5" spans="1:3" ht="12.75" customHeight="1">
      <c r="A5" s="168" t="s">
        <v>41</v>
      </c>
      <c r="B5" s="168" t="s">
        <v>11</v>
      </c>
      <c r="C5" s="257" t="s">
        <v>15</v>
      </c>
    </row>
    <row r="6" spans="1:3" ht="48" customHeight="1">
      <c r="A6" s="168" t="s">
        <v>41</v>
      </c>
      <c r="B6" s="168"/>
      <c r="C6" s="258"/>
    </row>
    <row r="7" spans="1:3" ht="15">
      <c r="A7" s="230" t="s">
        <v>176</v>
      </c>
      <c r="B7" s="231">
        <v>0.000798611111111111</v>
      </c>
      <c r="C7" s="259">
        <v>1</v>
      </c>
    </row>
    <row r="8" spans="1:3" ht="24">
      <c r="A8" s="230" t="s">
        <v>136</v>
      </c>
      <c r="B8" s="231">
        <v>0.0008101851851851852</v>
      </c>
      <c r="C8" s="259">
        <v>2</v>
      </c>
    </row>
    <row r="9" spans="1:3" ht="36">
      <c r="A9" s="230" t="s">
        <v>164</v>
      </c>
      <c r="B9" s="231">
        <v>0.0008217592592592592</v>
      </c>
      <c r="C9" s="259">
        <v>3</v>
      </c>
    </row>
    <row r="10" spans="1:3" ht="15">
      <c r="A10" s="230" t="s">
        <v>122</v>
      </c>
      <c r="B10" s="231">
        <v>0.0008449074074074075</v>
      </c>
      <c r="C10" s="259">
        <v>4</v>
      </c>
    </row>
    <row r="11" spans="1:3" ht="36">
      <c r="A11" s="230" t="s">
        <v>111</v>
      </c>
      <c r="B11" s="231">
        <v>0.0009027777777777778</v>
      </c>
      <c r="C11" s="259">
        <v>5</v>
      </c>
    </row>
    <row r="12" spans="1:3" ht="15">
      <c r="A12" s="230" t="s">
        <v>174</v>
      </c>
      <c r="B12" s="231">
        <v>0.0009490740740740741</v>
      </c>
      <c r="C12" s="259">
        <v>6</v>
      </c>
    </row>
    <row r="13" spans="1:3" ht="15">
      <c r="A13" s="230" t="s">
        <v>142</v>
      </c>
      <c r="B13" s="231">
        <v>0.0009953703703703704</v>
      </c>
      <c r="C13" s="259">
        <v>7</v>
      </c>
    </row>
    <row r="14" spans="1:3" ht="15">
      <c r="A14" s="230" t="s">
        <v>175</v>
      </c>
      <c r="B14" s="231">
        <v>0.0009953703703703704</v>
      </c>
      <c r="C14" s="259">
        <v>7</v>
      </c>
    </row>
    <row r="15" spans="1:3" ht="24">
      <c r="A15" s="230" t="s">
        <v>165</v>
      </c>
      <c r="B15" s="232">
        <v>0.0010300925925925926</v>
      </c>
      <c r="C15" s="259">
        <v>9</v>
      </c>
    </row>
    <row r="16" spans="1:3" ht="15">
      <c r="A16" s="230" t="s">
        <v>135</v>
      </c>
      <c r="B16" s="231">
        <v>0.0010532407407407407</v>
      </c>
      <c r="C16" s="259">
        <v>10</v>
      </c>
    </row>
    <row r="17" spans="1:3" s="5" customFormat="1" ht="36">
      <c r="A17" s="230" t="s">
        <v>123</v>
      </c>
      <c r="B17" s="231">
        <v>0.0011226851851851851</v>
      </c>
      <c r="C17" s="259">
        <v>11</v>
      </c>
    </row>
    <row r="19" spans="1:3" ht="15.75">
      <c r="A19" s="14" t="s">
        <v>35</v>
      </c>
      <c r="B19" s="14" t="s">
        <v>18</v>
      </c>
      <c r="C19" s="14"/>
    </row>
    <row r="20" spans="1:3" ht="15.75">
      <c r="A20" s="14" t="s">
        <v>36</v>
      </c>
      <c r="B20" s="14" t="s">
        <v>20</v>
      </c>
      <c r="C20" s="14"/>
    </row>
  </sheetData>
  <mergeCells count="7">
    <mergeCell ref="A1:C1"/>
    <mergeCell ref="A5:A6"/>
    <mergeCell ref="B5:B6"/>
    <mergeCell ref="A2:C2"/>
    <mergeCell ref="B4:C4"/>
    <mergeCell ref="B3:C3"/>
    <mergeCell ref="C5:C6"/>
  </mergeCells>
  <printOptions horizontalCentered="1" verticalCentered="1"/>
  <pageMargins left="0.7874015748031497" right="0.7874015748031497" top="0.2362204724409449" bottom="0.31496062992125984" header="0.31496062992125984" footer="0.3937007874015748"/>
  <pageSetup horizontalDpi="600" verticalDpi="600" orientation="portrait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8" sqref="B8"/>
    </sheetView>
  </sheetViews>
  <sheetFormatPr defaultColWidth="9.00390625" defaultRowHeight="12.75"/>
  <cols>
    <col min="1" max="1" width="6.125" style="0" customWidth="1"/>
    <col min="2" max="2" width="25.875" style="0" customWidth="1"/>
    <col min="3" max="3" width="13.125" style="0" customWidth="1"/>
    <col min="4" max="4" width="11.25390625" style="0" customWidth="1"/>
  </cols>
  <sheetData>
    <row r="1" spans="2:4" ht="12.75">
      <c r="B1" s="169" t="s">
        <v>82</v>
      </c>
      <c r="C1" s="169"/>
      <c r="D1" s="169"/>
    </row>
    <row r="2" spans="2:4" ht="12.75">
      <c r="B2" s="179" t="s">
        <v>88</v>
      </c>
      <c r="C2" s="179"/>
      <c r="D2" s="179"/>
    </row>
    <row r="3" spans="3:4" ht="12.75">
      <c r="C3" s="57"/>
      <c r="D3" s="67">
        <v>42442</v>
      </c>
    </row>
    <row r="4" spans="1:4" ht="12.75" customHeight="1">
      <c r="A4" s="168" t="s">
        <v>91</v>
      </c>
      <c r="B4" s="168" t="s">
        <v>41</v>
      </c>
      <c r="C4" s="168" t="s">
        <v>24</v>
      </c>
      <c r="D4" s="168" t="s">
        <v>15</v>
      </c>
    </row>
    <row r="5" spans="1:4" ht="24" customHeight="1">
      <c r="A5" s="168"/>
      <c r="B5" s="168" t="s">
        <v>41</v>
      </c>
      <c r="C5" s="168"/>
      <c r="D5" s="168"/>
    </row>
    <row r="6" spans="1:4" ht="51">
      <c r="A6" s="19">
        <v>1</v>
      </c>
      <c r="B6" s="9" t="s">
        <v>77</v>
      </c>
      <c r="C6" s="18"/>
      <c r="D6" s="19"/>
    </row>
    <row r="7" spans="1:4" ht="51">
      <c r="A7" s="19">
        <v>2</v>
      </c>
      <c r="B7" s="9" t="s">
        <v>81</v>
      </c>
      <c r="C7" s="18"/>
      <c r="D7" s="19"/>
    </row>
    <row r="8" spans="1:4" ht="38.25">
      <c r="A8" s="19">
        <v>3</v>
      </c>
      <c r="B8" s="9" t="s">
        <v>92</v>
      </c>
      <c r="C8" s="18"/>
      <c r="D8" s="19"/>
    </row>
    <row r="9" spans="1:4" s="5" customFormat="1" ht="25.5">
      <c r="A9" s="19">
        <v>4</v>
      </c>
      <c r="B9" s="20" t="s">
        <v>80</v>
      </c>
      <c r="C9" s="21"/>
      <c r="D9" s="19"/>
    </row>
    <row r="10" spans="1:4" ht="25.5">
      <c r="A10" s="19">
        <v>5</v>
      </c>
      <c r="B10" s="9" t="s">
        <v>43</v>
      </c>
      <c r="C10" s="18"/>
      <c r="D10" s="19"/>
    </row>
    <row r="11" spans="1:4" ht="25.5">
      <c r="A11" s="19">
        <v>6</v>
      </c>
      <c r="B11" s="9" t="s">
        <v>79</v>
      </c>
      <c r="C11" s="18"/>
      <c r="D11" s="19"/>
    </row>
    <row r="12" spans="1:4" ht="25.5">
      <c r="A12" s="19">
        <v>7</v>
      </c>
      <c r="B12" s="9" t="s">
        <v>89</v>
      </c>
      <c r="C12" s="18"/>
      <c r="D12" s="19"/>
    </row>
    <row r="13" spans="1:4" ht="25.5">
      <c r="A13" s="19">
        <v>8</v>
      </c>
      <c r="B13" s="9" t="s">
        <v>44</v>
      </c>
      <c r="C13" s="18"/>
      <c r="D13" s="19"/>
    </row>
    <row r="14" spans="1:4" ht="25.5">
      <c r="A14" s="19">
        <v>9</v>
      </c>
      <c r="B14" s="9" t="s">
        <v>42</v>
      </c>
      <c r="C14" s="18"/>
      <c r="D14" s="19"/>
    </row>
    <row r="15" spans="1:4" ht="25.5">
      <c r="A15" s="19">
        <v>10</v>
      </c>
      <c r="B15" s="9" t="s">
        <v>90</v>
      </c>
      <c r="C15" s="18"/>
      <c r="D15" s="19"/>
    </row>
    <row r="16" spans="1:4" ht="25.5">
      <c r="A16" s="19">
        <v>11</v>
      </c>
      <c r="B16" s="9" t="s">
        <v>45</v>
      </c>
      <c r="C16" s="18"/>
      <c r="D16" s="19"/>
    </row>
    <row r="17" spans="1:4" ht="25.5">
      <c r="A17" s="19">
        <v>12</v>
      </c>
      <c r="B17" s="9" t="s">
        <v>78</v>
      </c>
      <c r="C17" s="18"/>
      <c r="D17" s="19"/>
    </row>
    <row r="19" spans="2:4" ht="15.75">
      <c r="B19" s="14" t="s">
        <v>35</v>
      </c>
      <c r="C19" s="14" t="s">
        <v>18</v>
      </c>
      <c r="D19" s="14"/>
    </row>
    <row r="20" spans="2:4" ht="15.75">
      <c r="B20" s="14" t="s">
        <v>36</v>
      </c>
      <c r="C20" s="14" t="s">
        <v>20</v>
      </c>
      <c r="D20" s="14"/>
    </row>
  </sheetData>
  <mergeCells count="6">
    <mergeCell ref="A4:A5"/>
    <mergeCell ref="B1:D1"/>
    <mergeCell ref="D4:D5"/>
    <mergeCell ref="B4:B5"/>
    <mergeCell ref="C4:C5"/>
    <mergeCell ref="B2:D2"/>
  </mergeCells>
  <printOptions horizontalCentered="1" verticalCentered="1"/>
  <pageMargins left="0.7874015748031497" right="0.7874015748031497" top="0.2362204724409449" bottom="0.31496062992125984" header="0.31496062992125984" footer="0.3937007874015748"/>
  <pageSetup horizontalDpi="600" verticalDpi="600" orientation="portrait" paperSize="9" scale="1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50" zoomScaleNormal="50" zoomScaleSheetLayoutView="50" workbookViewId="0" topLeftCell="A4">
      <pane xSplit="2" topLeftCell="C1" activePane="topRight" state="frozen"/>
      <selection pane="topLeft" activeCell="A4" sqref="A4"/>
      <selection pane="topRight" activeCell="M15" sqref="M15"/>
    </sheetView>
  </sheetViews>
  <sheetFormatPr defaultColWidth="9.00390625" defaultRowHeight="12.75"/>
  <cols>
    <col min="1" max="1" width="13.125" style="0" customWidth="1"/>
    <col min="2" max="2" width="69.375" style="1" customWidth="1"/>
    <col min="3" max="3" width="18.00390625" style="0" customWidth="1"/>
    <col min="4" max="4" width="17.375" style="0" customWidth="1"/>
  </cols>
  <sheetData>
    <row r="1" spans="1:3" s="7" customFormat="1" ht="32.25" customHeight="1">
      <c r="A1" s="63"/>
      <c r="B1" s="63"/>
      <c r="C1" s="63"/>
    </row>
    <row r="2" spans="1:4" ht="20.25" customHeight="1">
      <c r="A2" s="53"/>
      <c r="B2" s="53"/>
      <c r="C2" s="53"/>
      <c r="D2" s="53"/>
    </row>
    <row r="3" spans="1:4" ht="27.75" customHeight="1">
      <c r="A3" s="181" t="s">
        <v>61</v>
      </c>
      <c r="B3" s="181"/>
      <c r="C3" s="181"/>
      <c r="D3" s="181"/>
    </row>
    <row r="4" spans="1:4" ht="32.25" customHeight="1">
      <c r="A4" s="181" t="s">
        <v>93</v>
      </c>
      <c r="B4" s="181"/>
      <c r="C4" s="181"/>
      <c r="D4" s="181"/>
    </row>
    <row r="5" spans="1:4" ht="32.25" customHeight="1" thickBot="1">
      <c r="A5" s="22"/>
      <c r="B5" s="22"/>
      <c r="C5" s="180" t="s">
        <v>94</v>
      </c>
      <c r="D5" s="180"/>
    </row>
    <row r="6" spans="1:4" s="4" customFormat="1" ht="107.25" customHeight="1" thickBot="1">
      <c r="A6" s="31" t="s">
        <v>4</v>
      </c>
      <c r="B6" s="32" t="s">
        <v>0</v>
      </c>
      <c r="C6" s="260" t="s">
        <v>63</v>
      </c>
      <c r="D6" s="32" t="s">
        <v>62</v>
      </c>
    </row>
    <row r="7" spans="1:4" s="3" customFormat="1" ht="89.25" customHeight="1">
      <c r="A7" s="60">
        <v>2</v>
      </c>
      <c r="B7" s="170" t="s">
        <v>175</v>
      </c>
      <c r="C7" s="261">
        <v>0.005277777777777777</v>
      </c>
      <c r="D7" s="265">
        <v>1</v>
      </c>
    </row>
    <row r="8" spans="1:4" s="3" customFormat="1" ht="47.25" customHeight="1">
      <c r="A8" s="60">
        <v>1</v>
      </c>
      <c r="B8" s="139" t="s">
        <v>174</v>
      </c>
      <c r="C8" s="262">
        <v>0.005324074074074075</v>
      </c>
      <c r="D8" s="64">
        <v>2</v>
      </c>
    </row>
    <row r="9" spans="1:4" s="3" customFormat="1" ht="47.25" customHeight="1">
      <c r="A9" s="60">
        <v>10</v>
      </c>
      <c r="B9" s="139" t="s">
        <v>111</v>
      </c>
      <c r="C9" s="261">
        <v>0.005439814814814815</v>
      </c>
      <c r="D9" s="64">
        <v>3</v>
      </c>
    </row>
    <row r="10" spans="1:4" s="3" customFormat="1" ht="42.75" customHeight="1">
      <c r="A10" s="60">
        <v>11</v>
      </c>
      <c r="B10" s="139" t="s">
        <v>135</v>
      </c>
      <c r="C10" s="262">
        <v>0.005659722222222222</v>
      </c>
      <c r="D10" s="64">
        <v>4</v>
      </c>
    </row>
    <row r="11" spans="1:4" s="3" customFormat="1" ht="47.25" customHeight="1">
      <c r="A11" s="60">
        <v>12</v>
      </c>
      <c r="B11" s="139" t="s">
        <v>136</v>
      </c>
      <c r="C11" s="261">
        <v>0.00636574074074074</v>
      </c>
      <c r="D11" s="64">
        <v>5</v>
      </c>
    </row>
    <row r="12" spans="1:4" s="3" customFormat="1" ht="47.25" customHeight="1">
      <c r="A12" s="60">
        <v>4</v>
      </c>
      <c r="B12" s="139" t="s">
        <v>164</v>
      </c>
      <c r="C12" s="262">
        <v>0.0069097222222222225</v>
      </c>
      <c r="D12" s="64">
        <v>6</v>
      </c>
    </row>
    <row r="13" spans="1:4" s="3" customFormat="1" ht="84.75" customHeight="1">
      <c r="A13" s="60">
        <v>7</v>
      </c>
      <c r="B13" s="139" t="s">
        <v>123</v>
      </c>
      <c r="C13" s="261">
        <v>0.007407407407407407</v>
      </c>
      <c r="D13" s="64">
        <v>7</v>
      </c>
    </row>
    <row r="14" spans="1:4" s="3" customFormat="1" ht="47.25" customHeight="1">
      <c r="A14" s="60">
        <v>3</v>
      </c>
      <c r="B14" s="139" t="s">
        <v>165</v>
      </c>
      <c r="C14" s="262">
        <v>0.008159722222222223</v>
      </c>
      <c r="D14" s="64">
        <v>8</v>
      </c>
    </row>
    <row r="15" spans="1:4" s="3" customFormat="1" ht="47.25" customHeight="1">
      <c r="A15" s="60">
        <v>8</v>
      </c>
      <c r="B15" s="139" t="s">
        <v>142</v>
      </c>
      <c r="C15" s="261">
        <v>0.008657407407407407</v>
      </c>
      <c r="D15" s="64">
        <v>9</v>
      </c>
    </row>
    <row r="16" spans="1:4" s="3" customFormat="1" ht="47.25" customHeight="1">
      <c r="A16" s="60">
        <v>6</v>
      </c>
      <c r="B16" s="139" t="s">
        <v>122</v>
      </c>
      <c r="C16" s="261">
        <v>0.011342592592592592</v>
      </c>
      <c r="D16" s="64">
        <v>10</v>
      </c>
    </row>
    <row r="17" spans="1:4" s="3" customFormat="1" ht="47.25" customHeight="1" thickBot="1">
      <c r="A17" s="60">
        <v>5</v>
      </c>
      <c r="B17" s="140" t="s">
        <v>176</v>
      </c>
      <c r="C17" s="263">
        <v>0.013194444444444444</v>
      </c>
      <c r="D17" s="264">
        <v>11</v>
      </c>
    </row>
    <row r="19" spans="2:3" ht="29.25" customHeight="1">
      <c r="B19" s="61" t="s">
        <v>17</v>
      </c>
      <c r="C19" s="62" t="s">
        <v>46</v>
      </c>
    </row>
    <row r="20" spans="2:3" ht="30.75" customHeight="1">
      <c r="B20" s="61" t="s">
        <v>19</v>
      </c>
      <c r="C20" s="62" t="s">
        <v>47</v>
      </c>
    </row>
    <row r="28" ht="23.25">
      <c r="B28" s="58"/>
    </row>
    <row r="29" ht="12.75">
      <c r="B29" s="59"/>
    </row>
    <row r="30" ht="12.75">
      <c r="B30" s="59"/>
    </row>
    <row r="31" ht="12.75">
      <c r="B31" s="59"/>
    </row>
    <row r="32" ht="23.25">
      <c r="B32" s="58"/>
    </row>
  </sheetData>
  <mergeCells count="3">
    <mergeCell ref="C5:D5"/>
    <mergeCell ref="A4:D4"/>
    <mergeCell ref="A3:D3"/>
  </mergeCells>
  <printOptions horizontalCentered="1" verticalCentered="1"/>
  <pageMargins left="0.2362204724409449" right="0.2362204724409449" top="0.2755905511811024" bottom="0.15748031496062992" header="0.5118110236220472" footer="0.275590551181102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40" zoomScaleNormal="40" zoomScaleSheetLayoutView="50" workbookViewId="0" topLeftCell="A5">
      <pane xSplit="2" topLeftCell="D1" activePane="topRight" state="frozen"/>
      <selection pane="topLeft" activeCell="A4" sqref="A4"/>
      <selection pane="topRight" activeCell="J7" sqref="J7"/>
    </sheetView>
  </sheetViews>
  <sheetFormatPr defaultColWidth="9.00390625" defaultRowHeight="12.75"/>
  <cols>
    <col min="2" max="2" width="45.125" style="1" customWidth="1"/>
    <col min="3" max="3" width="19.625" style="0" customWidth="1"/>
    <col min="4" max="4" width="18.00390625" style="5" customWidth="1"/>
    <col min="5" max="5" width="14.625" style="0" customWidth="1"/>
    <col min="6" max="6" width="27.00390625" style="0" customWidth="1"/>
    <col min="7" max="7" width="22.875" style="0" customWidth="1"/>
    <col min="8" max="8" width="21.25390625" style="5" customWidth="1"/>
    <col min="9" max="9" width="14.625" style="0" customWidth="1"/>
    <col min="10" max="10" width="25.125" style="0" customWidth="1"/>
    <col min="11" max="11" width="19.75390625" style="0" customWidth="1"/>
    <col min="12" max="12" width="17.375" style="239" customWidth="1"/>
    <col min="13" max="15" width="17.375" style="5" customWidth="1"/>
    <col min="16" max="16" width="18.875" style="5" customWidth="1"/>
    <col min="17" max="17" width="22.625" style="0" customWidth="1"/>
    <col min="18" max="18" width="13.125" style="0" customWidth="1"/>
    <col min="19" max="19" width="30.00390625" style="0" customWidth="1"/>
    <col min="20" max="20" width="22.00390625" style="0" customWidth="1"/>
    <col min="21" max="21" width="24.625" style="0" customWidth="1"/>
  </cols>
  <sheetData>
    <row r="1" spans="1:19" s="7" customFormat="1" ht="32.25" customHeight="1">
      <c r="A1" s="183" t="s">
        <v>59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6"/>
    </row>
    <row r="2" spans="1:19" ht="20.25" customHeight="1">
      <c r="A2" s="53"/>
      <c r="B2" s="53"/>
      <c r="C2" s="53"/>
      <c r="D2" s="54"/>
      <c r="E2" s="53"/>
      <c r="F2" s="53"/>
      <c r="G2" s="53"/>
      <c r="H2" s="54"/>
      <c r="I2" s="53"/>
      <c r="J2" s="53"/>
      <c r="K2" s="53"/>
      <c r="L2" s="237"/>
      <c r="M2" s="54"/>
      <c r="N2" s="54"/>
      <c r="O2" s="54"/>
      <c r="P2" s="54"/>
      <c r="Q2" s="53"/>
      <c r="R2" s="53"/>
      <c r="S2" s="2"/>
    </row>
    <row r="3" spans="1:19" ht="27.75" customHeight="1">
      <c r="A3" s="182" t="s">
        <v>87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2"/>
    </row>
    <row r="4" spans="1:21" ht="32.25" customHeight="1">
      <c r="A4" s="182" t="s">
        <v>57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75" t="s">
        <v>177</v>
      </c>
      <c r="T4" s="175"/>
      <c r="U4" s="175"/>
    </row>
    <row r="5" spans="1:21" ht="32.25" customHeight="1" thickBot="1">
      <c r="A5" s="22"/>
      <c r="B5" s="22"/>
      <c r="C5" s="22"/>
      <c r="D5" s="26"/>
      <c r="E5" s="22"/>
      <c r="F5" s="22"/>
      <c r="G5" s="22"/>
      <c r="H5" s="26"/>
      <c r="I5" s="22"/>
      <c r="J5" s="22"/>
      <c r="K5" s="23"/>
      <c r="L5" s="238"/>
      <c r="M5" s="234"/>
      <c r="N5" s="234"/>
      <c r="O5" s="234"/>
      <c r="P5" s="234"/>
      <c r="Q5" s="23"/>
      <c r="R5" s="22"/>
      <c r="S5" s="241" t="s">
        <v>178</v>
      </c>
      <c r="T5" s="241"/>
      <c r="U5" s="241"/>
    </row>
    <row r="6" spans="1:21" s="4" customFormat="1" ht="140.25" customHeight="1" thickBot="1">
      <c r="A6" s="248" t="s">
        <v>4</v>
      </c>
      <c r="B6" s="29" t="s">
        <v>0</v>
      </c>
      <c r="C6" s="29" t="s">
        <v>101</v>
      </c>
      <c r="D6" s="30" t="s">
        <v>102</v>
      </c>
      <c r="E6" s="29" t="s">
        <v>50</v>
      </c>
      <c r="F6" s="249" t="s">
        <v>51</v>
      </c>
      <c r="G6" s="30" t="s">
        <v>95</v>
      </c>
      <c r="H6" s="30" t="s">
        <v>96</v>
      </c>
      <c r="I6" s="29" t="s">
        <v>50</v>
      </c>
      <c r="J6" s="249" t="s">
        <v>55</v>
      </c>
      <c r="K6" s="29" t="s">
        <v>97</v>
      </c>
      <c r="L6" s="30" t="s">
        <v>52</v>
      </c>
      <c r="M6" s="30" t="s">
        <v>53</v>
      </c>
      <c r="N6" s="30" t="s">
        <v>54</v>
      </c>
      <c r="O6" s="30" t="s">
        <v>264</v>
      </c>
      <c r="P6" s="30" t="s">
        <v>98</v>
      </c>
      <c r="Q6" s="30" t="s">
        <v>99</v>
      </c>
      <c r="R6" s="29" t="s">
        <v>50</v>
      </c>
      <c r="S6" s="249" t="s">
        <v>100</v>
      </c>
      <c r="T6" s="250" t="s">
        <v>56</v>
      </c>
      <c r="U6" s="253" t="s">
        <v>84</v>
      </c>
    </row>
    <row r="7" spans="1:21" s="3" customFormat="1" ht="86.25" customHeight="1">
      <c r="A7" s="60">
        <v>1</v>
      </c>
      <c r="B7" s="242" t="s">
        <v>174</v>
      </c>
      <c r="C7" s="243"/>
      <c r="D7" s="244">
        <v>8</v>
      </c>
      <c r="E7" s="243">
        <f>D7*2+C7</f>
        <v>16</v>
      </c>
      <c r="F7" s="245"/>
      <c r="G7" s="243"/>
      <c r="H7" s="244">
        <v>4</v>
      </c>
      <c r="I7" s="243">
        <f>SUM(G7:H7)</f>
        <v>4</v>
      </c>
      <c r="J7" s="245"/>
      <c r="K7" s="246"/>
      <c r="L7" s="247">
        <v>3</v>
      </c>
      <c r="M7" s="247">
        <v>6</v>
      </c>
      <c r="N7" s="247">
        <v>2</v>
      </c>
      <c r="O7" s="247">
        <v>2</v>
      </c>
      <c r="P7" s="247">
        <v>2</v>
      </c>
      <c r="Q7" s="246">
        <v>6</v>
      </c>
      <c r="R7" s="243">
        <f>SUM(K7:Q7)</f>
        <v>21</v>
      </c>
      <c r="S7" s="245"/>
      <c r="T7" s="251">
        <f>F7+J7/2+S7</f>
        <v>0</v>
      </c>
      <c r="U7" s="254">
        <v>1</v>
      </c>
    </row>
    <row r="8" spans="1:21" s="3" customFormat="1" ht="86.25" customHeight="1">
      <c r="A8" s="60">
        <v>7</v>
      </c>
      <c r="B8" s="139" t="s">
        <v>123</v>
      </c>
      <c r="C8" s="98"/>
      <c r="D8" s="233">
        <v>1</v>
      </c>
      <c r="E8" s="98">
        <f>D8*2+C8</f>
        <v>2</v>
      </c>
      <c r="F8" s="99"/>
      <c r="G8" s="98"/>
      <c r="H8" s="233">
        <v>6</v>
      </c>
      <c r="I8" s="98">
        <f>SUM(G8:H8)</f>
        <v>6</v>
      </c>
      <c r="J8" s="99"/>
      <c r="K8" s="100"/>
      <c r="L8" s="235">
        <v>2</v>
      </c>
      <c r="M8" s="235">
        <v>2</v>
      </c>
      <c r="N8" s="235">
        <v>3</v>
      </c>
      <c r="O8" s="235">
        <v>7</v>
      </c>
      <c r="P8" s="235">
        <v>4</v>
      </c>
      <c r="Q8" s="100">
        <v>11</v>
      </c>
      <c r="R8" s="98">
        <f>SUM(K8:Q8)</f>
        <v>29</v>
      </c>
      <c r="S8" s="99"/>
      <c r="T8" s="252">
        <f>F8+J8/2+S8</f>
        <v>0</v>
      </c>
      <c r="U8" s="255">
        <v>6</v>
      </c>
    </row>
    <row r="9" spans="1:21" s="3" customFormat="1" ht="86.25" customHeight="1">
      <c r="A9" s="60">
        <v>4</v>
      </c>
      <c r="B9" s="139" t="s">
        <v>164</v>
      </c>
      <c r="C9" s="98"/>
      <c r="D9" s="233">
        <v>3</v>
      </c>
      <c r="E9" s="98">
        <f>D9*2+C9</f>
        <v>6</v>
      </c>
      <c r="F9" s="99"/>
      <c r="G9" s="98"/>
      <c r="H9" s="233">
        <v>2</v>
      </c>
      <c r="I9" s="98">
        <f>SUM(G9:H9)</f>
        <v>2</v>
      </c>
      <c r="J9" s="99"/>
      <c r="K9" s="100"/>
      <c r="L9" s="235">
        <v>9</v>
      </c>
      <c r="M9" s="235">
        <v>3</v>
      </c>
      <c r="N9" s="235">
        <v>1</v>
      </c>
      <c r="O9" s="235">
        <v>6</v>
      </c>
      <c r="P9" s="235">
        <v>11</v>
      </c>
      <c r="Q9" s="100">
        <v>3</v>
      </c>
      <c r="R9" s="98">
        <f>SUM(K9:Q9)</f>
        <v>33</v>
      </c>
      <c r="S9" s="99"/>
      <c r="T9" s="252">
        <f>F9+J9/2+S9</f>
        <v>0</v>
      </c>
      <c r="U9" s="255">
        <v>3</v>
      </c>
    </row>
    <row r="10" spans="1:21" s="3" customFormat="1" ht="86.25" customHeight="1">
      <c r="A10" s="60">
        <v>6</v>
      </c>
      <c r="B10" s="139" t="s">
        <v>122</v>
      </c>
      <c r="C10" s="98"/>
      <c r="D10" s="233">
        <v>9</v>
      </c>
      <c r="E10" s="98">
        <f>D10*2+C10</f>
        <v>18</v>
      </c>
      <c r="F10" s="99"/>
      <c r="G10" s="98"/>
      <c r="H10" s="233">
        <v>1</v>
      </c>
      <c r="I10" s="98">
        <f>SUM(G10:H10)</f>
        <v>1</v>
      </c>
      <c r="J10" s="99"/>
      <c r="K10" s="100"/>
      <c r="L10" s="235">
        <v>4</v>
      </c>
      <c r="M10" s="235">
        <v>4</v>
      </c>
      <c r="N10" s="235">
        <v>9</v>
      </c>
      <c r="O10" s="235">
        <v>10</v>
      </c>
      <c r="P10" s="235">
        <v>3</v>
      </c>
      <c r="Q10" s="100">
        <v>4</v>
      </c>
      <c r="R10" s="98">
        <f>SUM(K10:Q10)</f>
        <v>34</v>
      </c>
      <c r="S10" s="99"/>
      <c r="T10" s="252">
        <f>F10+J10/2+S10</f>
        <v>0</v>
      </c>
      <c r="U10" s="255">
        <v>5</v>
      </c>
    </row>
    <row r="11" spans="1:21" s="3" customFormat="1" ht="86.25" customHeight="1">
      <c r="A11" s="60">
        <v>2</v>
      </c>
      <c r="B11" s="123" t="s">
        <v>175</v>
      </c>
      <c r="C11" s="98"/>
      <c r="D11" s="233">
        <v>4</v>
      </c>
      <c r="E11" s="98">
        <f>D11*2+C11</f>
        <v>8</v>
      </c>
      <c r="F11" s="99"/>
      <c r="G11" s="98"/>
      <c r="H11" s="233">
        <v>10</v>
      </c>
      <c r="I11" s="98">
        <f>SUM(G11:H11)</f>
        <v>10</v>
      </c>
      <c r="J11" s="99"/>
      <c r="K11" s="100"/>
      <c r="L11" s="235">
        <v>1</v>
      </c>
      <c r="M11" s="235">
        <v>10</v>
      </c>
      <c r="N11" s="235">
        <v>7</v>
      </c>
      <c r="O11" s="235">
        <v>1</v>
      </c>
      <c r="P11" s="235">
        <v>9</v>
      </c>
      <c r="Q11" s="100">
        <v>7</v>
      </c>
      <c r="R11" s="98">
        <f>SUM(K11:Q11)</f>
        <v>35</v>
      </c>
      <c r="S11" s="99"/>
      <c r="T11" s="252">
        <f>F11+J11/2+S11</f>
        <v>0</v>
      </c>
      <c r="U11" s="255">
        <v>2</v>
      </c>
    </row>
    <row r="12" spans="1:21" s="3" customFormat="1" ht="86.25" customHeight="1">
      <c r="A12" s="60">
        <v>5</v>
      </c>
      <c r="B12" s="123" t="s">
        <v>176</v>
      </c>
      <c r="C12" s="98"/>
      <c r="D12" s="233">
        <v>5</v>
      </c>
      <c r="E12" s="98">
        <f>D12*2+C12</f>
        <v>10</v>
      </c>
      <c r="F12" s="99"/>
      <c r="G12" s="98"/>
      <c r="H12" s="233">
        <v>5</v>
      </c>
      <c r="I12" s="98">
        <f>SUM(G12:H12)</f>
        <v>5</v>
      </c>
      <c r="J12" s="99"/>
      <c r="K12" s="100"/>
      <c r="L12" s="235">
        <v>6</v>
      </c>
      <c r="M12" s="235">
        <v>8</v>
      </c>
      <c r="N12" s="235">
        <v>6</v>
      </c>
      <c r="O12" s="235">
        <v>11</v>
      </c>
      <c r="P12" s="235">
        <v>5</v>
      </c>
      <c r="Q12" s="100">
        <v>1</v>
      </c>
      <c r="R12" s="98">
        <f>SUM(K12:Q12)</f>
        <v>37</v>
      </c>
      <c r="S12" s="99"/>
      <c r="T12" s="252">
        <f>F12+J12/2+S12</f>
        <v>0</v>
      </c>
      <c r="U12" s="255">
        <v>4</v>
      </c>
    </row>
    <row r="13" spans="1:21" s="3" customFormat="1" ht="86.25" customHeight="1">
      <c r="A13" s="60">
        <v>12</v>
      </c>
      <c r="B13" s="139" t="s">
        <v>136</v>
      </c>
      <c r="C13" s="98"/>
      <c r="D13" s="233">
        <v>10</v>
      </c>
      <c r="E13" s="98">
        <f>D13*2+C13</f>
        <v>20</v>
      </c>
      <c r="F13" s="99"/>
      <c r="G13" s="98"/>
      <c r="H13" s="233">
        <v>7</v>
      </c>
      <c r="I13" s="98">
        <f>SUM(G13:H13)</f>
        <v>7</v>
      </c>
      <c r="J13" s="99"/>
      <c r="K13" s="100"/>
      <c r="L13" s="235">
        <v>10</v>
      </c>
      <c r="M13" s="235">
        <v>9</v>
      </c>
      <c r="N13" s="235">
        <v>4</v>
      </c>
      <c r="O13" s="235">
        <v>5</v>
      </c>
      <c r="P13" s="235">
        <v>7</v>
      </c>
      <c r="Q13" s="100">
        <v>2</v>
      </c>
      <c r="R13" s="98">
        <f>SUM(K13:Q13)</f>
        <v>37</v>
      </c>
      <c r="S13" s="99"/>
      <c r="T13" s="252">
        <f>F13+J13/2+S13</f>
        <v>0</v>
      </c>
      <c r="U13" s="255">
        <v>11</v>
      </c>
    </row>
    <row r="14" spans="1:21" s="3" customFormat="1" ht="86.25" customHeight="1">
      <c r="A14" s="60">
        <v>8</v>
      </c>
      <c r="B14" s="139" t="s">
        <v>142</v>
      </c>
      <c r="C14" s="98"/>
      <c r="D14" s="233">
        <v>2</v>
      </c>
      <c r="E14" s="98">
        <f>D14*2+C14</f>
        <v>4</v>
      </c>
      <c r="F14" s="99"/>
      <c r="G14" s="98"/>
      <c r="H14" s="233">
        <v>3</v>
      </c>
      <c r="I14" s="98">
        <f>SUM(G14:H14)</f>
        <v>3</v>
      </c>
      <c r="J14" s="99"/>
      <c r="K14" s="100"/>
      <c r="L14" s="235">
        <v>4</v>
      </c>
      <c r="M14" s="235">
        <v>5</v>
      </c>
      <c r="N14" s="235">
        <v>8</v>
      </c>
      <c r="O14" s="235">
        <v>9</v>
      </c>
      <c r="P14" s="235">
        <v>6</v>
      </c>
      <c r="Q14" s="100">
        <v>7</v>
      </c>
      <c r="R14" s="98">
        <f>SUM(K14:Q14)</f>
        <v>39</v>
      </c>
      <c r="S14" s="99"/>
      <c r="T14" s="252">
        <f>F14+J14/2+S14</f>
        <v>0</v>
      </c>
      <c r="U14" s="255">
        <v>7</v>
      </c>
    </row>
    <row r="15" spans="1:21" s="3" customFormat="1" ht="86.25" customHeight="1">
      <c r="A15" s="60">
        <v>10</v>
      </c>
      <c r="B15" s="139" t="s">
        <v>111</v>
      </c>
      <c r="C15" s="98"/>
      <c r="D15" s="233">
        <v>6</v>
      </c>
      <c r="E15" s="98">
        <f>D15*2+C15</f>
        <v>12</v>
      </c>
      <c r="F15" s="99"/>
      <c r="G15" s="98"/>
      <c r="H15" s="233">
        <v>11</v>
      </c>
      <c r="I15" s="98">
        <f>SUM(G15:H15)</f>
        <v>11</v>
      </c>
      <c r="J15" s="99"/>
      <c r="K15" s="100"/>
      <c r="L15" s="235">
        <v>11</v>
      </c>
      <c r="M15" s="235">
        <v>11</v>
      </c>
      <c r="N15" s="235">
        <v>10</v>
      </c>
      <c r="O15" s="235">
        <v>3</v>
      </c>
      <c r="P15" s="235">
        <v>1</v>
      </c>
      <c r="Q15" s="100">
        <v>5</v>
      </c>
      <c r="R15" s="98">
        <f>SUM(K15:Q15)</f>
        <v>41</v>
      </c>
      <c r="S15" s="99"/>
      <c r="T15" s="252">
        <f>F15+J15/2+S15</f>
        <v>0</v>
      </c>
      <c r="U15" s="255">
        <v>9</v>
      </c>
    </row>
    <row r="16" spans="1:21" s="3" customFormat="1" ht="86.25" customHeight="1">
      <c r="A16" s="60">
        <v>11</v>
      </c>
      <c r="B16" s="139" t="s">
        <v>135</v>
      </c>
      <c r="C16" s="98"/>
      <c r="D16" s="233">
        <v>11</v>
      </c>
      <c r="E16" s="98">
        <f>D16*2+C16</f>
        <v>22</v>
      </c>
      <c r="F16" s="99"/>
      <c r="G16" s="98"/>
      <c r="H16" s="233">
        <v>8</v>
      </c>
      <c r="I16" s="98">
        <f>SUM(G16:H16)</f>
        <v>8</v>
      </c>
      <c r="J16" s="99"/>
      <c r="K16" s="100"/>
      <c r="L16" s="235">
        <v>8</v>
      </c>
      <c r="M16" s="235">
        <v>1</v>
      </c>
      <c r="N16" s="235">
        <v>11</v>
      </c>
      <c r="O16" s="235">
        <v>4</v>
      </c>
      <c r="P16" s="235">
        <v>8</v>
      </c>
      <c r="Q16" s="100">
        <v>10</v>
      </c>
      <c r="R16" s="98">
        <f>SUM(K16:Q16)</f>
        <v>42</v>
      </c>
      <c r="S16" s="99"/>
      <c r="T16" s="252">
        <f>F16+J16/2+S16</f>
        <v>0</v>
      </c>
      <c r="U16" s="255">
        <v>10</v>
      </c>
    </row>
    <row r="17" spans="1:21" s="3" customFormat="1" ht="86.25" customHeight="1" thickBot="1">
      <c r="A17" s="60">
        <v>3</v>
      </c>
      <c r="B17" s="140" t="s">
        <v>165</v>
      </c>
      <c r="C17" s="98"/>
      <c r="D17" s="233">
        <v>7</v>
      </c>
      <c r="E17" s="98">
        <f>D17*2+C17</f>
        <v>14</v>
      </c>
      <c r="F17" s="99"/>
      <c r="G17" s="98"/>
      <c r="H17" s="233">
        <v>9</v>
      </c>
      <c r="I17" s="98">
        <f>SUM(G17:H17)</f>
        <v>9</v>
      </c>
      <c r="J17" s="99"/>
      <c r="K17" s="101"/>
      <c r="L17" s="236">
        <v>6</v>
      </c>
      <c r="M17" s="236">
        <v>7</v>
      </c>
      <c r="N17" s="236">
        <v>5</v>
      </c>
      <c r="O17" s="236">
        <v>8</v>
      </c>
      <c r="P17" s="236">
        <v>10</v>
      </c>
      <c r="Q17" s="101">
        <v>9</v>
      </c>
      <c r="R17" s="98">
        <f>SUM(K17:Q17)</f>
        <v>45</v>
      </c>
      <c r="S17" s="99"/>
      <c r="T17" s="252">
        <f>F17+J17/2+S17</f>
        <v>0</v>
      </c>
      <c r="U17" s="256"/>
    </row>
    <row r="19" spans="4:8" ht="29.25" customHeight="1">
      <c r="D19" s="96" t="s">
        <v>35</v>
      </c>
      <c r="E19" s="96"/>
      <c r="F19" s="96"/>
      <c r="G19" s="97"/>
      <c r="H19" s="240" t="s">
        <v>18</v>
      </c>
    </row>
    <row r="20" spans="4:8" ht="30.75" customHeight="1">
      <c r="D20" s="96" t="s">
        <v>36</v>
      </c>
      <c r="E20" s="96"/>
      <c r="F20" s="96"/>
      <c r="G20" s="97"/>
      <c r="H20" s="240" t="s">
        <v>20</v>
      </c>
    </row>
  </sheetData>
  <mergeCells count="5">
    <mergeCell ref="S5:U5"/>
    <mergeCell ref="A3:R3"/>
    <mergeCell ref="A4:R4"/>
    <mergeCell ref="A1:R1"/>
    <mergeCell ref="S4:U4"/>
  </mergeCells>
  <printOptions horizontalCentered="1" verticalCentered="1"/>
  <pageMargins left="0.2362204724409449" right="0.2362204724409449" top="0.2755905511811024" bottom="0.15748031496062992" header="0.5118110236220472" footer="0.2755905511811024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50" zoomScaleNormal="50" zoomScaleSheetLayoutView="50" workbookViewId="0" topLeftCell="A6">
      <pane xSplit="2" topLeftCell="C1" activePane="topRight" state="frozen"/>
      <selection pane="topLeft" activeCell="A4" sqref="A4"/>
      <selection pane="topRight" activeCell="E11" sqref="E11"/>
    </sheetView>
  </sheetViews>
  <sheetFormatPr defaultColWidth="9.00390625" defaultRowHeight="12.75"/>
  <cols>
    <col min="2" max="2" width="62.25390625" style="1" customWidth="1"/>
    <col min="3" max="3" width="13.75390625" style="0" customWidth="1"/>
    <col min="4" max="4" width="16.625" style="0" customWidth="1"/>
    <col min="5" max="5" width="14.625" style="0" customWidth="1"/>
    <col min="6" max="6" width="19.125" style="0" customWidth="1"/>
    <col min="7" max="7" width="17.375" style="0" customWidth="1"/>
    <col min="8" max="8" width="20.25390625" style="5" customWidth="1"/>
    <col min="9" max="9" width="15.75390625" style="5" customWidth="1"/>
    <col min="10" max="10" width="16.25390625" style="5" customWidth="1"/>
    <col min="11" max="11" width="16.00390625" style="0" customWidth="1"/>
    <col min="12" max="12" width="15.125" style="0" customWidth="1"/>
    <col min="13" max="13" width="18.875" style="0" customWidth="1"/>
    <col min="14" max="14" width="14.00390625" style="0" customWidth="1"/>
  </cols>
  <sheetData>
    <row r="1" spans="1:14" ht="27.75" customHeight="1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2"/>
    </row>
    <row r="2" spans="1:14" ht="32.25" customHeight="1">
      <c r="A2" s="181" t="s">
        <v>103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2"/>
    </row>
    <row r="3" spans="1:14" ht="32.25" customHeight="1">
      <c r="A3" s="102"/>
      <c r="B3" s="102"/>
      <c r="C3" s="102"/>
      <c r="D3" s="102"/>
      <c r="E3" s="102"/>
      <c r="F3" s="102"/>
      <c r="G3" s="102"/>
      <c r="H3" s="203"/>
      <c r="I3" s="203"/>
      <c r="J3" s="102"/>
      <c r="K3" s="102"/>
      <c r="L3" s="185" t="s">
        <v>177</v>
      </c>
      <c r="M3" s="185"/>
      <c r="N3" s="185"/>
    </row>
    <row r="4" spans="1:14" ht="32.25" customHeight="1">
      <c r="A4" s="102"/>
      <c r="B4" s="102"/>
      <c r="C4" s="102"/>
      <c r="D4" s="102"/>
      <c r="E4" s="102"/>
      <c r="F4" s="102"/>
      <c r="G4" s="102"/>
      <c r="H4" s="203"/>
      <c r="I4" s="203"/>
      <c r="J4" s="102"/>
      <c r="K4" s="102"/>
      <c r="L4" s="184" t="s">
        <v>178</v>
      </c>
      <c r="M4" s="184"/>
      <c r="N4" s="184"/>
    </row>
    <row r="5" spans="1:14" ht="32.25" customHeight="1" thickBot="1">
      <c r="A5" s="22"/>
      <c r="B5" s="22"/>
      <c r="C5" s="22"/>
      <c r="D5" s="22"/>
      <c r="E5" s="22"/>
      <c r="F5" s="22"/>
      <c r="G5" s="22"/>
      <c r="H5" s="26"/>
      <c r="I5" s="26"/>
      <c r="J5" s="26"/>
      <c r="K5" s="22" t="s">
        <v>49</v>
      </c>
      <c r="L5" s="23">
        <v>0.00034722222222222224</v>
      </c>
      <c r="M5" s="22"/>
      <c r="N5" s="2"/>
    </row>
    <row r="6" spans="1:14" s="4" customFormat="1" ht="107.25" customHeight="1" thickBot="1">
      <c r="A6" s="32" t="s">
        <v>4</v>
      </c>
      <c r="B6" s="33" t="s">
        <v>0</v>
      </c>
      <c r="C6" s="34" t="s">
        <v>8</v>
      </c>
      <c r="D6" s="29" t="s">
        <v>9</v>
      </c>
      <c r="E6" s="29" t="s">
        <v>10</v>
      </c>
      <c r="F6" s="30" t="s">
        <v>11</v>
      </c>
      <c r="G6" s="30" t="s">
        <v>243</v>
      </c>
      <c r="H6" s="30" t="s">
        <v>244</v>
      </c>
      <c r="I6" s="30" t="s">
        <v>245</v>
      </c>
      <c r="J6" s="30" t="s">
        <v>246</v>
      </c>
      <c r="K6" s="30" t="s">
        <v>12</v>
      </c>
      <c r="L6" s="70" t="s">
        <v>13</v>
      </c>
      <c r="M6" s="71" t="s">
        <v>24</v>
      </c>
      <c r="N6" s="207" t="s">
        <v>15</v>
      </c>
    </row>
    <row r="7" spans="1:14" s="3" customFormat="1" ht="63.75" customHeight="1">
      <c r="A7" s="126">
        <v>7</v>
      </c>
      <c r="B7" s="170" t="s">
        <v>123</v>
      </c>
      <c r="C7" s="127">
        <v>0.041666666666666664</v>
      </c>
      <c r="D7" s="128">
        <v>0.08971064814814815</v>
      </c>
      <c r="E7" s="128">
        <v>0.003923611111111111</v>
      </c>
      <c r="F7" s="129">
        <f>D7-C7-E7</f>
        <v>0.04412037037037037</v>
      </c>
      <c r="G7" s="130">
        <v>0</v>
      </c>
      <c r="H7" s="131">
        <v>0</v>
      </c>
      <c r="I7" s="131">
        <v>1</v>
      </c>
      <c r="J7" s="131">
        <v>3</v>
      </c>
      <c r="K7" s="131">
        <f>SUM(G7:J7)</f>
        <v>4</v>
      </c>
      <c r="L7" s="132">
        <f>K7*$L$5</f>
        <v>0.001388888888888889</v>
      </c>
      <c r="M7" s="204">
        <f>L7+F7</f>
        <v>0.04550925925925926</v>
      </c>
      <c r="N7" s="208">
        <v>1</v>
      </c>
    </row>
    <row r="8" spans="1:14" s="3" customFormat="1" ht="63.75" customHeight="1">
      <c r="A8" s="124">
        <v>8</v>
      </c>
      <c r="B8" s="139" t="s">
        <v>142</v>
      </c>
      <c r="C8" s="36">
        <v>0.05555555555555555</v>
      </c>
      <c r="D8" s="24">
        <v>0.10108796296296296</v>
      </c>
      <c r="E8" s="24"/>
      <c r="F8" s="72">
        <f>D8-C8-E8</f>
        <v>0.04553240740740741</v>
      </c>
      <c r="G8" s="25">
        <v>1</v>
      </c>
      <c r="H8" s="27">
        <v>0</v>
      </c>
      <c r="I8" s="27">
        <v>4</v>
      </c>
      <c r="J8" s="27">
        <v>6</v>
      </c>
      <c r="K8" s="27">
        <f>SUM(G8:J8)</f>
        <v>11</v>
      </c>
      <c r="L8" s="69">
        <f>K8*$L$5</f>
        <v>0.0038194444444444448</v>
      </c>
      <c r="M8" s="205">
        <f>L8+F8</f>
        <v>0.049351851851851855</v>
      </c>
      <c r="N8" s="209">
        <v>2</v>
      </c>
    </row>
    <row r="9" spans="1:14" s="3" customFormat="1" ht="63.75" customHeight="1">
      <c r="A9" s="124">
        <v>2</v>
      </c>
      <c r="B9" s="139" t="s">
        <v>164</v>
      </c>
      <c r="C9" s="35">
        <v>0.0763888888888889</v>
      </c>
      <c r="D9" s="24">
        <v>0.1315625</v>
      </c>
      <c r="E9" s="24">
        <v>0.00625</v>
      </c>
      <c r="F9" s="72">
        <f>D9-C9-E9</f>
        <v>0.048923611111111105</v>
      </c>
      <c r="G9" s="25">
        <v>7</v>
      </c>
      <c r="H9" s="27">
        <v>0</v>
      </c>
      <c r="I9" s="27">
        <v>5</v>
      </c>
      <c r="J9" s="27">
        <v>1</v>
      </c>
      <c r="K9" s="27">
        <f>SUM(G9:J9)</f>
        <v>13</v>
      </c>
      <c r="L9" s="69">
        <f>K9*$L$5</f>
        <v>0.004513888888888889</v>
      </c>
      <c r="M9" s="205">
        <f>L9+F9</f>
        <v>0.05343749999999999</v>
      </c>
      <c r="N9" s="209">
        <v>3</v>
      </c>
    </row>
    <row r="10" spans="1:14" s="3" customFormat="1" ht="63.75" customHeight="1">
      <c r="A10" s="124">
        <v>5</v>
      </c>
      <c r="B10" s="123" t="s">
        <v>175</v>
      </c>
      <c r="C10" s="36">
        <v>0.003472222222222222</v>
      </c>
      <c r="D10" s="24">
        <v>0.04994212962962963</v>
      </c>
      <c r="E10" s="24"/>
      <c r="F10" s="72">
        <f>D10-C10-E10</f>
        <v>0.046469907407407404</v>
      </c>
      <c r="G10" s="25">
        <v>5</v>
      </c>
      <c r="H10" s="27">
        <v>0</v>
      </c>
      <c r="I10" s="27">
        <v>4</v>
      </c>
      <c r="J10" s="27">
        <v>20</v>
      </c>
      <c r="K10" s="27">
        <f>SUM(G10:J10)</f>
        <v>29</v>
      </c>
      <c r="L10" s="69">
        <f>K10*$L$5</f>
        <v>0.010069444444444445</v>
      </c>
      <c r="M10" s="205">
        <f>L10+F10</f>
        <v>0.05653935185185185</v>
      </c>
      <c r="N10" s="209">
        <v>4</v>
      </c>
    </row>
    <row r="11" spans="1:14" s="3" customFormat="1" ht="63.75" customHeight="1">
      <c r="A11" s="124">
        <v>10</v>
      </c>
      <c r="B11" s="123" t="s">
        <v>176</v>
      </c>
      <c r="C11" s="35">
        <v>0.027777777777777776</v>
      </c>
      <c r="D11" s="24">
        <v>0.07774305555555555</v>
      </c>
      <c r="E11" s="24"/>
      <c r="F11" s="72">
        <f>D11-C11-E11</f>
        <v>0.049965277777777775</v>
      </c>
      <c r="G11" s="25">
        <v>3</v>
      </c>
      <c r="H11" s="27">
        <v>0</v>
      </c>
      <c r="I11" s="27">
        <v>4</v>
      </c>
      <c r="J11" s="27">
        <v>13</v>
      </c>
      <c r="K11" s="27">
        <f>SUM(G11:J11)</f>
        <v>20</v>
      </c>
      <c r="L11" s="69">
        <f>K11*$L$5</f>
        <v>0.006944444444444445</v>
      </c>
      <c r="M11" s="205">
        <f>L11+F11</f>
        <v>0.05690972222222222</v>
      </c>
      <c r="N11" s="209">
        <v>5</v>
      </c>
    </row>
    <row r="12" spans="1:14" s="3" customFormat="1" ht="63.75" customHeight="1">
      <c r="A12" s="124">
        <v>4</v>
      </c>
      <c r="B12" s="139" t="s">
        <v>111</v>
      </c>
      <c r="C12" s="36">
        <v>0.06944444444444443</v>
      </c>
      <c r="D12" s="24">
        <v>0.12398148148148147</v>
      </c>
      <c r="E12" s="24"/>
      <c r="F12" s="72">
        <f>D12-C12-E12</f>
        <v>0.05453703703703704</v>
      </c>
      <c r="G12" s="25">
        <v>0</v>
      </c>
      <c r="H12" s="27">
        <v>0</v>
      </c>
      <c r="I12" s="27">
        <v>11</v>
      </c>
      <c r="J12" s="27">
        <v>3</v>
      </c>
      <c r="K12" s="27">
        <f>SUM(G12:J12)</f>
        <v>14</v>
      </c>
      <c r="L12" s="69">
        <f>K12*$L$5</f>
        <v>0.004861111111111111</v>
      </c>
      <c r="M12" s="205">
        <f>L12+F12</f>
        <v>0.059398148148148144</v>
      </c>
      <c r="N12" s="209">
        <v>6</v>
      </c>
    </row>
    <row r="13" spans="1:14" s="3" customFormat="1" ht="63.75" customHeight="1">
      <c r="A13" s="124">
        <v>3</v>
      </c>
      <c r="B13" s="139" t="s">
        <v>165</v>
      </c>
      <c r="C13" s="35">
        <v>0.013888888888888888</v>
      </c>
      <c r="D13" s="24">
        <v>0.07719907407407407</v>
      </c>
      <c r="E13" s="24">
        <v>0.001388888888888889</v>
      </c>
      <c r="F13" s="72">
        <f>D13-C13-E13</f>
        <v>0.0619212962962963</v>
      </c>
      <c r="G13" s="25">
        <v>2</v>
      </c>
      <c r="H13" s="27">
        <v>0</v>
      </c>
      <c r="I13" s="27">
        <v>1</v>
      </c>
      <c r="J13" s="27">
        <v>14</v>
      </c>
      <c r="K13" s="27">
        <f>SUM(G13:J13)</f>
        <v>17</v>
      </c>
      <c r="L13" s="69">
        <f>K13*$L$5</f>
        <v>0.005902777777777778</v>
      </c>
      <c r="M13" s="205">
        <f>L13+F13</f>
        <v>0.06782407407407408</v>
      </c>
      <c r="N13" s="209">
        <v>7</v>
      </c>
    </row>
    <row r="14" spans="1:14" s="3" customFormat="1" ht="63.75" customHeight="1">
      <c r="A14" s="124">
        <v>1</v>
      </c>
      <c r="B14" s="123" t="s">
        <v>174</v>
      </c>
      <c r="C14" s="36">
        <v>0</v>
      </c>
      <c r="D14" s="24">
        <v>0.056226851851851854</v>
      </c>
      <c r="E14" s="24"/>
      <c r="F14" s="72">
        <f>D14-C14-E14</f>
        <v>0.056226851851851854</v>
      </c>
      <c r="G14" s="25">
        <v>16</v>
      </c>
      <c r="H14" s="27">
        <v>6</v>
      </c>
      <c r="I14" s="27">
        <v>2</v>
      </c>
      <c r="J14" s="27">
        <v>16</v>
      </c>
      <c r="K14" s="27">
        <f>SUM(G14:J14)</f>
        <v>40</v>
      </c>
      <c r="L14" s="69">
        <f>K14*$L$5</f>
        <v>0.01388888888888889</v>
      </c>
      <c r="M14" s="205">
        <f>L14+F14</f>
        <v>0.07011574074074074</v>
      </c>
      <c r="N14" s="209">
        <v>8</v>
      </c>
    </row>
    <row r="15" spans="1:14" s="3" customFormat="1" ht="63.75" customHeight="1">
      <c r="A15" s="124">
        <v>6</v>
      </c>
      <c r="B15" s="139" t="s">
        <v>122</v>
      </c>
      <c r="C15" s="35">
        <v>0.03125</v>
      </c>
      <c r="D15" s="24">
        <v>0.09039351851851851</v>
      </c>
      <c r="E15" s="24"/>
      <c r="F15" s="72">
        <f>D15-C15-E15</f>
        <v>0.05914351851851851</v>
      </c>
      <c r="G15" s="25">
        <v>7</v>
      </c>
      <c r="H15" s="27">
        <v>3</v>
      </c>
      <c r="I15" s="27">
        <v>8</v>
      </c>
      <c r="J15" s="27">
        <v>17</v>
      </c>
      <c r="K15" s="27">
        <f>SUM(G15:J15)</f>
        <v>35</v>
      </c>
      <c r="L15" s="69">
        <f>K15*$L$5</f>
        <v>0.012152777777777778</v>
      </c>
      <c r="M15" s="205">
        <f>L15+F15</f>
        <v>0.07129629629629629</v>
      </c>
      <c r="N15" s="209">
        <v>9</v>
      </c>
    </row>
    <row r="16" spans="1:14" s="3" customFormat="1" ht="63.75" customHeight="1">
      <c r="A16" s="124">
        <v>12</v>
      </c>
      <c r="B16" s="139" t="s">
        <v>136</v>
      </c>
      <c r="C16" s="36">
        <v>0.0625</v>
      </c>
      <c r="D16" s="24">
        <v>0.12252314814814814</v>
      </c>
      <c r="E16" s="24"/>
      <c r="F16" s="72">
        <f>D16-C16-E16</f>
        <v>0.060023148148148145</v>
      </c>
      <c r="G16" s="25">
        <v>20</v>
      </c>
      <c r="H16" s="27">
        <v>23</v>
      </c>
      <c r="I16" s="27">
        <v>2</v>
      </c>
      <c r="J16" s="27">
        <v>7</v>
      </c>
      <c r="K16" s="27">
        <f>SUM(G16:J16)</f>
        <v>52</v>
      </c>
      <c r="L16" s="69">
        <f>K16*$L$5</f>
        <v>0.018055555555555557</v>
      </c>
      <c r="M16" s="205">
        <f>L16+F16</f>
        <v>0.0780787037037037</v>
      </c>
      <c r="N16" s="209">
        <v>10</v>
      </c>
    </row>
    <row r="17" spans="1:14" s="3" customFormat="1" ht="63.75" customHeight="1" thickBot="1">
      <c r="A17" s="125">
        <v>11</v>
      </c>
      <c r="B17" s="140" t="s">
        <v>135</v>
      </c>
      <c r="C17" s="133">
        <v>0.08333333333333333</v>
      </c>
      <c r="D17" s="134">
        <v>0.14984953703703704</v>
      </c>
      <c r="E17" s="134"/>
      <c r="F17" s="135">
        <f>D17-C17-E17</f>
        <v>0.06651620370370372</v>
      </c>
      <c r="G17" s="136">
        <v>9</v>
      </c>
      <c r="H17" s="137">
        <v>13</v>
      </c>
      <c r="I17" s="137">
        <v>4</v>
      </c>
      <c r="J17" s="137">
        <v>11</v>
      </c>
      <c r="K17" s="137">
        <f>SUM(G17:J17)</f>
        <v>37</v>
      </c>
      <c r="L17" s="138">
        <f>K17*$L$5</f>
        <v>0.012847222222222223</v>
      </c>
      <c r="M17" s="206">
        <f>L17+F17</f>
        <v>0.07936342592592593</v>
      </c>
      <c r="N17" s="210">
        <v>11</v>
      </c>
    </row>
    <row r="19" spans="4:7" ht="29.25" customHeight="1">
      <c r="D19" s="28" t="s">
        <v>35</v>
      </c>
      <c r="E19" s="28"/>
      <c r="F19" s="28"/>
      <c r="G19" s="28" t="s">
        <v>46</v>
      </c>
    </row>
    <row r="20" spans="4:7" ht="30.75" customHeight="1">
      <c r="D20" s="28" t="s">
        <v>36</v>
      </c>
      <c r="E20" s="28"/>
      <c r="F20" s="28"/>
      <c r="G20" s="28" t="s">
        <v>47</v>
      </c>
    </row>
    <row r="28" ht="23.25">
      <c r="B28" s="58"/>
    </row>
    <row r="29" ht="12.75">
      <c r="B29" s="59"/>
    </row>
    <row r="30" ht="12.75">
      <c r="B30" s="59"/>
    </row>
    <row r="31" ht="12.75">
      <c r="B31" s="59"/>
    </row>
    <row r="32" ht="23.25">
      <c r="B32" s="58"/>
    </row>
  </sheetData>
  <mergeCells count="4">
    <mergeCell ref="A1:M1"/>
    <mergeCell ref="A2:M2"/>
    <mergeCell ref="L4:N4"/>
    <mergeCell ref="L3:N3"/>
  </mergeCells>
  <printOptions horizontalCentered="1" verticalCentered="1"/>
  <pageMargins left="0.16" right="0.2362204724409449" top="0.2" bottom="0.15748031496062992" header="0.2" footer="0.1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="75" zoomScaleNormal="75" workbookViewId="0" topLeftCell="A1">
      <selection activeCell="G6" sqref="G6"/>
    </sheetView>
  </sheetViews>
  <sheetFormatPr defaultColWidth="9.00390625" defaultRowHeight="12.75"/>
  <cols>
    <col min="2" max="2" width="41.875" style="0" customWidth="1"/>
    <col min="3" max="4" width="12.625" style="0" customWidth="1"/>
  </cols>
  <sheetData>
    <row r="1" ht="12.75">
      <c r="B1" s="2"/>
    </row>
    <row r="2" spans="2:4" ht="18.75">
      <c r="B2" s="186" t="s">
        <v>179</v>
      </c>
      <c r="C2" s="186"/>
      <c r="D2" s="186"/>
    </row>
    <row r="3" spans="2:4" ht="24.75" customHeight="1">
      <c r="B3" s="187" t="s">
        <v>180</v>
      </c>
      <c r="C3" s="187"/>
      <c r="D3" s="187"/>
    </row>
    <row r="4" spans="1:4" ht="18" customHeight="1">
      <c r="A4" s="188" t="s">
        <v>181</v>
      </c>
      <c r="B4" s="188"/>
      <c r="C4" s="188"/>
      <c r="D4" s="188"/>
    </row>
    <row r="5" spans="1:4" ht="15" thickBot="1">
      <c r="A5" s="189" t="s">
        <v>178</v>
      </c>
      <c r="B5" s="189"/>
      <c r="C5" s="189"/>
      <c r="D5" s="189"/>
    </row>
    <row r="6" spans="1:4" ht="41.25" thickBot="1">
      <c r="A6" s="148" t="s">
        <v>91</v>
      </c>
      <c r="B6" s="152" t="s">
        <v>0</v>
      </c>
      <c r="C6" s="156" t="s">
        <v>48</v>
      </c>
      <c r="D6" s="152" t="s">
        <v>15</v>
      </c>
    </row>
    <row r="7" spans="1:4" ht="36.75" customHeight="1">
      <c r="A7" s="146"/>
      <c r="B7" s="147" t="s">
        <v>174</v>
      </c>
      <c r="C7" s="149"/>
      <c r="D7" s="153"/>
    </row>
    <row r="8" spans="1:4" ht="45" customHeight="1">
      <c r="A8" s="143"/>
      <c r="B8" s="141" t="s">
        <v>175</v>
      </c>
      <c r="C8" s="150"/>
      <c r="D8" s="154"/>
    </row>
    <row r="9" spans="1:4" ht="45" customHeight="1">
      <c r="A9" s="143"/>
      <c r="B9" s="141" t="s">
        <v>165</v>
      </c>
      <c r="C9" s="150"/>
      <c r="D9" s="154"/>
    </row>
    <row r="10" spans="1:4" ht="45" customHeight="1">
      <c r="A10" s="143"/>
      <c r="B10" s="141" t="s">
        <v>164</v>
      </c>
      <c r="C10" s="150"/>
      <c r="D10" s="154"/>
    </row>
    <row r="11" spans="1:4" ht="45" customHeight="1">
      <c r="A11" s="143"/>
      <c r="B11" s="141" t="s">
        <v>176</v>
      </c>
      <c r="C11" s="150"/>
      <c r="D11" s="154"/>
    </row>
    <row r="12" spans="1:4" ht="45" customHeight="1">
      <c r="A12" s="143"/>
      <c r="B12" s="141" t="s">
        <v>122</v>
      </c>
      <c r="C12" s="150"/>
      <c r="D12" s="154"/>
    </row>
    <row r="13" spans="1:4" s="5" customFormat="1" ht="45" customHeight="1">
      <c r="A13" s="144"/>
      <c r="B13" s="141" t="s">
        <v>123</v>
      </c>
      <c r="C13" s="150"/>
      <c r="D13" s="154"/>
    </row>
    <row r="14" spans="1:4" ht="45" customHeight="1">
      <c r="A14" s="143"/>
      <c r="B14" s="141" t="s">
        <v>142</v>
      </c>
      <c r="C14" s="150"/>
      <c r="D14" s="154"/>
    </row>
    <row r="15" spans="1:4" ht="45" customHeight="1">
      <c r="A15" s="143"/>
      <c r="B15" s="141" t="s">
        <v>152</v>
      </c>
      <c r="C15" s="150"/>
      <c r="D15" s="154"/>
    </row>
    <row r="16" spans="1:4" ht="45" customHeight="1">
      <c r="A16" s="143"/>
      <c r="B16" s="141" t="s">
        <v>111</v>
      </c>
      <c r="C16" s="150"/>
      <c r="D16" s="154"/>
    </row>
    <row r="17" spans="1:4" ht="45" customHeight="1">
      <c r="A17" s="143"/>
      <c r="B17" s="141" t="s">
        <v>135</v>
      </c>
      <c r="C17" s="150"/>
      <c r="D17" s="154"/>
    </row>
    <row r="18" spans="1:4" ht="45" customHeight="1" thickBot="1">
      <c r="A18" s="145"/>
      <c r="B18" s="142" t="s">
        <v>136</v>
      </c>
      <c r="C18" s="151"/>
      <c r="D18" s="155"/>
    </row>
    <row r="19" spans="2:4" ht="12.75">
      <c r="B19" s="37"/>
      <c r="C19" s="37"/>
      <c r="D19" s="37"/>
    </row>
    <row r="20" spans="2:4" ht="15.75">
      <c r="B20" s="14" t="s">
        <v>35</v>
      </c>
      <c r="C20" s="14" t="s">
        <v>46</v>
      </c>
      <c r="D20" s="14"/>
    </row>
    <row r="21" spans="2:4" ht="15.75">
      <c r="B21" s="14" t="s">
        <v>36</v>
      </c>
      <c r="C21" s="14" t="s">
        <v>47</v>
      </c>
      <c r="D21" s="14"/>
    </row>
  </sheetData>
  <mergeCells count="4">
    <mergeCell ref="B2:D2"/>
    <mergeCell ref="B3:D3"/>
    <mergeCell ref="A4:D4"/>
    <mergeCell ref="A5:D5"/>
  </mergeCells>
  <printOptions horizontalCentered="1" verticalCentered="1"/>
  <pageMargins left="0.16" right="0.15748031496062992" top="0.35433070866141736" bottom="0.2755905511811024" header="0.5118110236220472" footer="0.1968503937007874"/>
  <pageSetup horizontalDpi="600" verticalDpi="600" orientation="portrait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="50" zoomScaleNormal="50" zoomScaleSheetLayoutView="50" workbookViewId="0" topLeftCell="A22">
      <pane xSplit="3" topLeftCell="D1" activePane="topRight" state="frozen"/>
      <selection pane="topLeft" activeCell="A4" sqref="A4"/>
      <selection pane="topRight" activeCell="F46" sqref="F46"/>
    </sheetView>
  </sheetViews>
  <sheetFormatPr defaultColWidth="9.00390625" defaultRowHeight="12.75"/>
  <cols>
    <col min="1" max="1" width="13.125" style="116" bestFit="1" customWidth="1"/>
    <col min="2" max="2" width="92.25390625" style="108" customWidth="1"/>
    <col min="3" max="3" width="33.625" style="109" customWidth="1"/>
    <col min="4" max="4" width="7.125" style="110" customWidth="1"/>
    <col min="5" max="5" width="10.875" style="110" customWidth="1"/>
    <col min="6" max="6" width="16.25390625" style="17" customWidth="1"/>
    <col min="7" max="7" width="17.375" style="17" customWidth="1"/>
    <col min="8" max="8" width="15.00390625" style="17" customWidth="1"/>
    <col min="9" max="9" width="20.875" style="0" customWidth="1"/>
    <col min="10" max="10" width="12.25390625" style="0" customWidth="1"/>
  </cols>
  <sheetData>
    <row r="1" spans="1:10" s="7" customFormat="1" ht="32.25" customHeight="1">
      <c r="A1" s="177" t="s">
        <v>60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0.25" customHeight="1">
      <c r="A2" s="115"/>
      <c r="C2" s="108"/>
      <c r="D2" s="107"/>
      <c r="E2" s="107"/>
      <c r="F2" s="107"/>
      <c r="G2" s="107"/>
      <c r="H2" s="107"/>
      <c r="I2" s="2"/>
      <c r="J2" s="2"/>
    </row>
    <row r="3" spans="1:10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32.25" customHeight="1">
      <c r="A4" s="178" t="s">
        <v>104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32.25" customHeight="1">
      <c r="A5" s="73"/>
      <c r="B5" s="73"/>
      <c r="C5" s="73"/>
      <c r="D5" s="73"/>
      <c r="E5" s="73"/>
      <c r="F5" s="73"/>
      <c r="G5" s="185" t="s">
        <v>181</v>
      </c>
      <c r="H5" s="185"/>
      <c r="I5" s="185"/>
      <c r="J5" s="185"/>
    </row>
    <row r="6" spans="1:10" ht="32.25" customHeight="1">
      <c r="A6" s="73"/>
      <c r="B6" s="73"/>
      <c r="C6" s="73"/>
      <c r="D6" s="73"/>
      <c r="E6" s="73"/>
      <c r="F6" s="73"/>
      <c r="G6" s="184" t="s">
        <v>178</v>
      </c>
      <c r="H6" s="184"/>
      <c r="I6" s="184"/>
      <c r="J6" s="184"/>
    </row>
    <row r="8" spans="1:10" s="106" customFormat="1" ht="58.5" customHeight="1">
      <c r="A8" s="117" t="s">
        <v>4</v>
      </c>
      <c r="B8" s="104" t="s">
        <v>0</v>
      </c>
      <c r="C8" s="104" t="s">
        <v>5</v>
      </c>
      <c r="D8" s="104" t="s">
        <v>21</v>
      </c>
      <c r="E8" s="104" t="s">
        <v>105</v>
      </c>
      <c r="F8" s="104" t="s">
        <v>8</v>
      </c>
      <c r="G8" s="104" t="s">
        <v>9</v>
      </c>
      <c r="H8" s="104" t="s">
        <v>10</v>
      </c>
      <c r="I8" s="104" t="s">
        <v>83</v>
      </c>
      <c r="J8" s="104" t="s">
        <v>15</v>
      </c>
    </row>
    <row r="9" spans="1:10" s="106" customFormat="1" ht="33" customHeight="1">
      <c r="A9" s="172" t="s">
        <v>172</v>
      </c>
      <c r="B9" s="173"/>
      <c r="C9" s="173"/>
      <c r="D9" s="173"/>
      <c r="E9" s="173"/>
      <c r="F9" s="173"/>
      <c r="G9" s="173"/>
      <c r="H9" s="173"/>
      <c r="I9" s="173"/>
      <c r="J9" s="174"/>
    </row>
    <row r="10" spans="1:10" s="3" customFormat="1" ht="27.75" customHeight="1">
      <c r="A10" s="118" t="s">
        <v>187</v>
      </c>
      <c r="B10" s="105" t="s">
        <v>136</v>
      </c>
      <c r="C10" s="105" t="s">
        <v>137</v>
      </c>
      <c r="D10" s="104" t="s">
        <v>26</v>
      </c>
      <c r="E10" s="104">
        <v>2000</v>
      </c>
      <c r="F10" s="111"/>
      <c r="G10" s="111"/>
      <c r="H10" s="111"/>
      <c r="I10" s="55">
        <f aca="true" t="shared" si="0" ref="I10:I81">G10-F10-H10</f>
        <v>0</v>
      </c>
      <c r="J10" s="56"/>
    </row>
    <row r="11" spans="1:10" s="3" customFormat="1" ht="27.75" customHeight="1">
      <c r="A11" s="118" t="s">
        <v>170</v>
      </c>
      <c r="B11" s="105" t="s">
        <v>135</v>
      </c>
      <c r="C11" s="105" t="s">
        <v>130</v>
      </c>
      <c r="D11" s="104" t="s">
        <v>26</v>
      </c>
      <c r="E11" s="104">
        <v>2000</v>
      </c>
      <c r="F11" s="111"/>
      <c r="G11" s="111"/>
      <c r="H11" s="111"/>
      <c r="I11" s="55">
        <f t="shared" si="0"/>
        <v>0</v>
      </c>
      <c r="J11" s="56"/>
    </row>
    <row r="12" spans="1:10" s="3" customFormat="1" ht="27.75" customHeight="1">
      <c r="A12" s="118" t="s">
        <v>188</v>
      </c>
      <c r="B12" s="105" t="s">
        <v>111</v>
      </c>
      <c r="C12" s="105" t="s">
        <v>106</v>
      </c>
      <c r="D12" s="104" t="s">
        <v>26</v>
      </c>
      <c r="E12" s="104">
        <v>2002</v>
      </c>
      <c r="F12" s="111"/>
      <c r="G12" s="111"/>
      <c r="H12" s="111"/>
      <c r="I12" s="55">
        <f t="shared" si="0"/>
        <v>0</v>
      </c>
      <c r="J12" s="56"/>
    </row>
    <row r="13" spans="1:10" s="3" customFormat="1" ht="27.75" customHeight="1">
      <c r="A13" s="118" t="s">
        <v>189</v>
      </c>
      <c r="B13" s="105" t="s">
        <v>176</v>
      </c>
      <c r="C13" s="105" t="s">
        <v>240</v>
      </c>
      <c r="D13" s="104" t="s">
        <v>26</v>
      </c>
      <c r="E13" s="104">
        <v>2002</v>
      </c>
      <c r="F13" s="111"/>
      <c r="G13" s="111"/>
      <c r="H13" s="111"/>
      <c r="I13" s="55">
        <f t="shared" si="0"/>
        <v>0</v>
      </c>
      <c r="J13" s="56"/>
    </row>
    <row r="14" spans="1:10" s="3" customFormat="1" ht="27.75" customHeight="1">
      <c r="A14" s="118" t="s">
        <v>190</v>
      </c>
      <c r="B14" s="105" t="s">
        <v>142</v>
      </c>
      <c r="C14" s="105" t="s">
        <v>143</v>
      </c>
      <c r="D14" s="104" t="s">
        <v>26</v>
      </c>
      <c r="E14" s="104">
        <v>2002</v>
      </c>
      <c r="F14" s="111"/>
      <c r="G14" s="111"/>
      <c r="H14" s="111"/>
      <c r="I14" s="55">
        <f t="shared" si="0"/>
        <v>0</v>
      </c>
      <c r="J14" s="56"/>
    </row>
    <row r="15" spans="1:10" s="3" customFormat="1" ht="27.75" customHeight="1">
      <c r="A15" s="118" t="s">
        <v>191</v>
      </c>
      <c r="B15" s="105" t="s">
        <v>123</v>
      </c>
      <c r="C15" s="105" t="s">
        <v>124</v>
      </c>
      <c r="D15" s="104" t="s">
        <v>26</v>
      </c>
      <c r="E15" s="104">
        <v>2000</v>
      </c>
      <c r="F15" s="111"/>
      <c r="G15" s="111"/>
      <c r="H15" s="111"/>
      <c r="I15" s="55">
        <f t="shared" si="0"/>
        <v>0</v>
      </c>
      <c r="J15" s="56"/>
    </row>
    <row r="16" spans="1:10" s="3" customFormat="1" ht="27.75" customHeight="1">
      <c r="A16" s="118" t="s">
        <v>171</v>
      </c>
      <c r="B16" s="105" t="s">
        <v>165</v>
      </c>
      <c r="C16" s="105" t="s">
        <v>65</v>
      </c>
      <c r="D16" s="104" t="s">
        <v>26</v>
      </c>
      <c r="E16" s="104">
        <v>2001</v>
      </c>
      <c r="F16" s="111"/>
      <c r="G16" s="111"/>
      <c r="H16" s="112"/>
      <c r="I16" s="55">
        <f t="shared" si="0"/>
        <v>0</v>
      </c>
      <c r="J16" s="56"/>
    </row>
    <row r="17" spans="1:10" s="3" customFormat="1" ht="27.75" customHeight="1">
      <c r="A17" s="118" t="s">
        <v>192</v>
      </c>
      <c r="B17" s="105" t="s">
        <v>148</v>
      </c>
      <c r="C17" s="105" t="s">
        <v>235</v>
      </c>
      <c r="D17" s="104" t="s">
        <v>26</v>
      </c>
      <c r="E17" s="171">
        <v>2001</v>
      </c>
      <c r="F17" s="111"/>
      <c r="G17" s="111"/>
      <c r="H17" s="111"/>
      <c r="I17" s="55">
        <f t="shared" si="0"/>
        <v>0</v>
      </c>
      <c r="J17" s="56"/>
    </row>
    <row r="18" spans="1:10" s="3" customFormat="1" ht="27.75" customHeight="1">
      <c r="A18" s="118" t="s">
        <v>193</v>
      </c>
      <c r="B18" s="105" t="s">
        <v>112</v>
      </c>
      <c r="C18" s="105" t="s">
        <v>7</v>
      </c>
      <c r="D18" s="104" t="s">
        <v>26</v>
      </c>
      <c r="E18" s="104">
        <v>2000</v>
      </c>
      <c r="F18" s="111"/>
      <c r="G18" s="111"/>
      <c r="H18" s="111"/>
      <c r="I18" s="55">
        <f t="shared" si="0"/>
        <v>0</v>
      </c>
      <c r="J18" s="56"/>
    </row>
    <row r="19" spans="1:10" s="3" customFormat="1" ht="27.75" customHeight="1">
      <c r="A19" s="118" t="s">
        <v>194</v>
      </c>
      <c r="B19" s="105" t="s">
        <v>135</v>
      </c>
      <c r="C19" s="105" t="s">
        <v>131</v>
      </c>
      <c r="D19" s="104" t="s">
        <v>26</v>
      </c>
      <c r="E19" s="104">
        <v>2000</v>
      </c>
      <c r="F19" s="113"/>
      <c r="G19" s="111"/>
      <c r="H19" s="112"/>
      <c r="I19" s="55">
        <f t="shared" si="0"/>
        <v>0</v>
      </c>
      <c r="J19" s="56"/>
    </row>
    <row r="20" spans="1:10" s="68" customFormat="1" ht="27.75" customHeight="1">
      <c r="A20" s="118" t="s">
        <v>195</v>
      </c>
      <c r="B20" s="105" t="s">
        <v>111</v>
      </c>
      <c r="C20" s="105" t="s">
        <v>107</v>
      </c>
      <c r="D20" s="104" t="s">
        <v>26</v>
      </c>
      <c r="E20" s="104">
        <v>2002</v>
      </c>
      <c r="F20" s="113"/>
      <c r="G20" s="113"/>
      <c r="H20" s="114"/>
      <c r="I20" s="55">
        <f t="shared" si="0"/>
        <v>0</v>
      </c>
      <c r="J20" s="56"/>
    </row>
    <row r="21" spans="1:10" s="68" customFormat="1" ht="27.75" customHeight="1">
      <c r="A21" s="118" t="s">
        <v>196</v>
      </c>
      <c r="B21" s="105" t="s">
        <v>176</v>
      </c>
      <c r="C21" s="105" t="s">
        <v>183</v>
      </c>
      <c r="D21" s="104" t="s">
        <v>26</v>
      </c>
      <c r="E21" s="104">
        <v>2001</v>
      </c>
      <c r="F21" s="113"/>
      <c r="G21" s="113"/>
      <c r="H21" s="114"/>
      <c r="I21" s="55">
        <f t="shared" si="0"/>
        <v>0</v>
      </c>
      <c r="J21" s="56"/>
    </row>
    <row r="22" spans="1:10" s="3" customFormat="1" ht="27.75" customHeight="1">
      <c r="A22" s="118" t="s">
        <v>197</v>
      </c>
      <c r="B22" s="105" t="s">
        <v>142</v>
      </c>
      <c r="C22" s="105" t="s">
        <v>70</v>
      </c>
      <c r="D22" s="104" t="s">
        <v>26</v>
      </c>
      <c r="E22" s="104">
        <v>2002</v>
      </c>
      <c r="F22" s="111"/>
      <c r="G22" s="111"/>
      <c r="H22" s="111"/>
      <c r="I22" s="55">
        <f t="shared" si="0"/>
        <v>0</v>
      </c>
      <c r="J22" s="56"/>
    </row>
    <row r="23" spans="1:10" s="68" customFormat="1" ht="27.75" customHeight="1">
      <c r="A23" s="118" t="s">
        <v>198</v>
      </c>
      <c r="B23" s="105" t="s">
        <v>123</v>
      </c>
      <c r="C23" s="105" t="s">
        <v>40</v>
      </c>
      <c r="D23" s="104" t="s">
        <v>26</v>
      </c>
      <c r="E23" s="104">
        <v>2001</v>
      </c>
      <c r="F23" s="113"/>
      <c r="G23" s="113"/>
      <c r="H23" s="114"/>
      <c r="I23" s="55">
        <f t="shared" si="0"/>
        <v>0</v>
      </c>
      <c r="J23" s="56"/>
    </row>
    <row r="24" spans="1:10" s="3" customFormat="1" ht="27.75" customHeight="1">
      <c r="A24" s="118" t="s">
        <v>200</v>
      </c>
      <c r="B24" s="105" t="s">
        <v>112</v>
      </c>
      <c r="C24" s="105" t="s">
        <v>67</v>
      </c>
      <c r="D24" s="104" t="s">
        <v>26</v>
      </c>
      <c r="E24" s="104">
        <v>2000</v>
      </c>
      <c r="F24" s="113"/>
      <c r="G24" s="111"/>
      <c r="H24" s="112"/>
      <c r="I24" s="55">
        <f t="shared" si="0"/>
        <v>0</v>
      </c>
      <c r="J24" s="56"/>
    </row>
    <row r="25" spans="1:10" s="3" customFormat="1" ht="27.75" customHeight="1">
      <c r="A25" s="118" t="s">
        <v>201</v>
      </c>
      <c r="B25" s="105" t="s">
        <v>136</v>
      </c>
      <c r="C25" s="105" t="s">
        <v>138</v>
      </c>
      <c r="D25" s="104" t="s">
        <v>26</v>
      </c>
      <c r="E25" s="104">
        <v>2001</v>
      </c>
      <c r="F25" s="111"/>
      <c r="G25" s="111"/>
      <c r="H25" s="111"/>
      <c r="I25" s="55">
        <f t="shared" si="0"/>
        <v>0</v>
      </c>
      <c r="J25" s="56"/>
    </row>
    <row r="26" spans="1:10" s="3" customFormat="1" ht="27.75" customHeight="1">
      <c r="A26" s="118" t="s">
        <v>202</v>
      </c>
      <c r="B26" s="105" t="s">
        <v>135</v>
      </c>
      <c r="C26" s="105" t="s">
        <v>132</v>
      </c>
      <c r="D26" s="104" t="s">
        <v>26</v>
      </c>
      <c r="E26" s="104">
        <v>2002</v>
      </c>
      <c r="F26" s="111"/>
      <c r="G26" s="111"/>
      <c r="H26" s="111"/>
      <c r="I26" s="55">
        <f t="shared" si="0"/>
        <v>0</v>
      </c>
      <c r="J26" s="56"/>
    </row>
    <row r="27" spans="1:10" s="3" customFormat="1" ht="27.75" customHeight="1">
      <c r="A27" s="118" t="s">
        <v>203</v>
      </c>
      <c r="B27" s="105" t="s">
        <v>111</v>
      </c>
      <c r="C27" s="105" t="s">
        <v>108</v>
      </c>
      <c r="D27" s="104" t="s">
        <v>26</v>
      </c>
      <c r="E27" s="104">
        <v>2002</v>
      </c>
      <c r="F27" s="113"/>
      <c r="G27" s="111"/>
      <c r="H27" s="111"/>
      <c r="I27" s="55">
        <f t="shared" si="0"/>
        <v>0</v>
      </c>
      <c r="J27" s="56"/>
    </row>
    <row r="28" spans="1:10" s="3" customFormat="1" ht="27.75" customHeight="1">
      <c r="A28" s="118" t="s">
        <v>204</v>
      </c>
      <c r="B28" s="105" t="s">
        <v>176</v>
      </c>
      <c r="C28" s="105" t="s">
        <v>184</v>
      </c>
      <c r="D28" s="104" t="s">
        <v>26</v>
      </c>
      <c r="E28" s="104">
        <v>2000</v>
      </c>
      <c r="F28" s="113"/>
      <c r="G28" s="111"/>
      <c r="H28" s="111"/>
      <c r="I28" s="55">
        <f t="shared" si="0"/>
        <v>0</v>
      </c>
      <c r="J28" s="56"/>
    </row>
    <row r="29" spans="1:10" s="3" customFormat="1" ht="27.75" customHeight="1">
      <c r="A29" s="118" t="s">
        <v>205</v>
      </c>
      <c r="B29" s="105" t="s">
        <v>142</v>
      </c>
      <c r="C29" s="105" t="s">
        <v>144</v>
      </c>
      <c r="D29" s="104" t="s">
        <v>26</v>
      </c>
      <c r="E29" s="104">
        <v>2004</v>
      </c>
      <c r="F29" s="111"/>
      <c r="G29" s="111"/>
      <c r="H29" s="112"/>
      <c r="I29" s="55">
        <f t="shared" si="0"/>
        <v>0</v>
      </c>
      <c r="J29" s="56"/>
    </row>
    <row r="30" spans="1:10" s="3" customFormat="1" ht="27.75" customHeight="1">
      <c r="A30" s="118" t="s">
        <v>206</v>
      </c>
      <c r="B30" s="105" t="s">
        <v>123</v>
      </c>
      <c r="C30" s="105" t="s">
        <v>125</v>
      </c>
      <c r="D30" s="104" t="s">
        <v>26</v>
      </c>
      <c r="E30" s="104">
        <v>2003</v>
      </c>
      <c r="F30" s="113"/>
      <c r="G30" s="111"/>
      <c r="H30" s="112"/>
      <c r="I30" s="55">
        <f t="shared" si="0"/>
        <v>0</v>
      </c>
      <c r="J30" s="56"/>
    </row>
    <row r="31" spans="1:10" s="3" customFormat="1" ht="27.75" customHeight="1">
      <c r="A31" s="118" t="s">
        <v>207</v>
      </c>
      <c r="B31" s="105" t="s">
        <v>122</v>
      </c>
      <c r="C31" s="105" t="s">
        <v>118</v>
      </c>
      <c r="D31" s="104" t="s">
        <v>26</v>
      </c>
      <c r="E31" s="104">
        <v>2000</v>
      </c>
      <c r="F31" s="111"/>
      <c r="G31" s="111"/>
      <c r="H31" s="111"/>
      <c r="I31" s="55">
        <f t="shared" si="0"/>
        <v>0</v>
      </c>
      <c r="J31" s="56"/>
    </row>
    <row r="32" spans="1:10" s="68" customFormat="1" ht="27.75" customHeight="1">
      <c r="A32" s="118" t="s">
        <v>208</v>
      </c>
      <c r="B32" s="105" t="s">
        <v>165</v>
      </c>
      <c r="C32" s="105" t="s">
        <v>166</v>
      </c>
      <c r="D32" s="104" t="s">
        <v>26</v>
      </c>
      <c r="E32" s="104">
        <v>2000</v>
      </c>
      <c r="F32" s="113"/>
      <c r="G32" s="113"/>
      <c r="H32" s="114"/>
      <c r="I32" s="55">
        <f t="shared" si="0"/>
        <v>0</v>
      </c>
      <c r="J32" s="56"/>
    </row>
    <row r="33" spans="1:10" s="3" customFormat="1" ht="27.75" customHeight="1">
      <c r="A33" s="118" t="s">
        <v>209</v>
      </c>
      <c r="B33" s="105" t="s">
        <v>148</v>
      </c>
      <c r="C33" s="105" t="s">
        <v>149</v>
      </c>
      <c r="D33" s="104" t="s">
        <v>26</v>
      </c>
      <c r="E33" s="104">
        <v>2002</v>
      </c>
      <c r="F33" s="111"/>
      <c r="G33" s="111"/>
      <c r="H33" s="112"/>
      <c r="I33" s="55">
        <f t="shared" si="0"/>
        <v>0</v>
      </c>
      <c r="J33" s="56"/>
    </row>
    <row r="34" spans="1:10" s="68" customFormat="1" ht="27.75" customHeight="1">
      <c r="A34" s="118" t="s">
        <v>210</v>
      </c>
      <c r="B34" s="105" t="s">
        <v>135</v>
      </c>
      <c r="C34" s="105" t="s">
        <v>133</v>
      </c>
      <c r="D34" s="104" t="s">
        <v>26</v>
      </c>
      <c r="E34" s="104">
        <v>2002</v>
      </c>
      <c r="F34" s="113"/>
      <c r="G34" s="113"/>
      <c r="H34" s="114"/>
      <c r="I34" s="55">
        <f t="shared" si="0"/>
        <v>0</v>
      </c>
      <c r="J34" s="56"/>
    </row>
    <row r="35" spans="1:10" s="68" customFormat="1" ht="27.75" customHeight="1">
      <c r="A35" s="118" t="s">
        <v>211</v>
      </c>
      <c r="B35" s="105" t="s">
        <v>111</v>
      </c>
      <c r="C35" s="105" t="s">
        <v>109</v>
      </c>
      <c r="D35" s="104" t="s">
        <v>26</v>
      </c>
      <c r="E35" s="104">
        <v>2005</v>
      </c>
      <c r="F35" s="113"/>
      <c r="G35" s="113"/>
      <c r="H35" s="114"/>
      <c r="I35" s="55">
        <f t="shared" si="0"/>
        <v>0</v>
      </c>
      <c r="J35" s="56"/>
    </row>
    <row r="36" spans="1:10" s="68" customFormat="1" ht="27.75" customHeight="1">
      <c r="A36" s="118" t="s">
        <v>212</v>
      </c>
      <c r="B36" s="105" t="s">
        <v>176</v>
      </c>
      <c r="C36" s="105" t="s">
        <v>6</v>
      </c>
      <c r="D36" s="104" t="s">
        <v>26</v>
      </c>
      <c r="E36" s="104">
        <v>2001</v>
      </c>
      <c r="F36" s="113"/>
      <c r="G36" s="113"/>
      <c r="H36" s="114"/>
      <c r="I36" s="55">
        <f t="shared" si="0"/>
        <v>0</v>
      </c>
      <c r="J36" s="56"/>
    </row>
    <row r="37" spans="1:10" s="68" customFormat="1" ht="27.75" customHeight="1">
      <c r="A37" s="118" t="s">
        <v>213</v>
      </c>
      <c r="B37" s="105" t="s">
        <v>123</v>
      </c>
      <c r="C37" s="105" t="s">
        <v>126</v>
      </c>
      <c r="D37" s="104" t="s">
        <v>26</v>
      </c>
      <c r="E37" s="104">
        <v>2003</v>
      </c>
      <c r="F37" s="113"/>
      <c r="G37" s="113"/>
      <c r="H37" s="114"/>
      <c r="I37" s="55">
        <f t="shared" si="0"/>
        <v>0</v>
      </c>
      <c r="J37" s="56"/>
    </row>
    <row r="38" spans="1:10" s="68" customFormat="1" ht="27.75" customHeight="1">
      <c r="A38" s="118" t="s">
        <v>214</v>
      </c>
      <c r="B38" s="105" t="s">
        <v>122</v>
      </c>
      <c r="C38" s="105" t="s">
        <v>119</v>
      </c>
      <c r="D38" s="104" t="s">
        <v>26</v>
      </c>
      <c r="E38" s="104">
        <v>2000</v>
      </c>
      <c r="F38" s="113"/>
      <c r="G38" s="113"/>
      <c r="H38" s="114"/>
      <c r="I38" s="55">
        <f t="shared" si="0"/>
        <v>0</v>
      </c>
      <c r="J38" s="56"/>
    </row>
    <row r="39" spans="1:10" s="68" customFormat="1" ht="27.75" customHeight="1">
      <c r="A39" s="118" t="s">
        <v>215</v>
      </c>
      <c r="B39" s="105" t="s">
        <v>164</v>
      </c>
      <c r="C39" s="105" t="s">
        <v>160</v>
      </c>
      <c r="D39" s="104" t="s">
        <v>26</v>
      </c>
      <c r="E39" s="104">
        <v>2003</v>
      </c>
      <c r="F39" s="113"/>
      <c r="G39" s="113"/>
      <c r="H39" s="114"/>
      <c r="I39" s="55">
        <f t="shared" si="0"/>
        <v>0</v>
      </c>
      <c r="J39" s="56"/>
    </row>
    <row r="40" spans="1:10" s="3" customFormat="1" ht="27.75" customHeight="1">
      <c r="A40" s="118" t="s">
        <v>216</v>
      </c>
      <c r="B40" s="105" t="s">
        <v>165</v>
      </c>
      <c r="C40" s="105" t="s">
        <v>167</v>
      </c>
      <c r="D40" s="104" t="s">
        <v>26</v>
      </c>
      <c r="E40" s="104">
        <v>2000</v>
      </c>
      <c r="F40" s="113"/>
      <c r="G40" s="111"/>
      <c r="H40" s="112"/>
      <c r="I40" s="55">
        <f t="shared" si="0"/>
        <v>0</v>
      </c>
      <c r="J40" s="56"/>
    </row>
    <row r="41" spans="1:10" s="68" customFormat="1" ht="27.75" customHeight="1">
      <c r="A41" s="118" t="s">
        <v>217</v>
      </c>
      <c r="B41" s="105" t="s">
        <v>152</v>
      </c>
      <c r="C41" s="105" t="s">
        <v>156</v>
      </c>
      <c r="D41" s="104" t="s">
        <v>26</v>
      </c>
      <c r="E41" s="104">
        <v>2002</v>
      </c>
      <c r="F41" s="113"/>
      <c r="G41" s="113"/>
      <c r="H41" s="114"/>
      <c r="I41" s="55">
        <f t="shared" si="0"/>
        <v>0</v>
      </c>
      <c r="J41" s="56"/>
    </row>
    <row r="42" spans="1:10" s="68" customFormat="1" ht="27.75" customHeight="1">
      <c r="A42" s="118" t="s">
        <v>218</v>
      </c>
      <c r="B42" s="105" t="s">
        <v>122</v>
      </c>
      <c r="C42" s="105" t="s">
        <v>120</v>
      </c>
      <c r="D42" s="104" t="s">
        <v>26</v>
      </c>
      <c r="E42" s="104">
        <v>2000</v>
      </c>
      <c r="F42" s="113"/>
      <c r="G42" s="113"/>
      <c r="H42" s="114"/>
      <c r="I42" s="55">
        <f t="shared" si="0"/>
        <v>0</v>
      </c>
      <c r="J42" s="56"/>
    </row>
    <row r="43" spans="1:10" s="68" customFormat="1" ht="27.75" customHeight="1">
      <c r="A43" s="118" t="s">
        <v>219</v>
      </c>
      <c r="B43" s="105" t="s">
        <v>164</v>
      </c>
      <c r="C43" s="105" t="s">
        <v>161</v>
      </c>
      <c r="D43" s="104" t="s">
        <v>26</v>
      </c>
      <c r="E43" s="104">
        <v>2003</v>
      </c>
      <c r="F43" s="113"/>
      <c r="G43" s="113"/>
      <c r="H43" s="114"/>
      <c r="I43" s="55">
        <f t="shared" si="0"/>
        <v>0</v>
      </c>
      <c r="J43" s="56"/>
    </row>
    <row r="44" spans="1:10" s="68" customFormat="1" ht="27.75" customHeight="1">
      <c r="A44" s="118" t="s">
        <v>220</v>
      </c>
      <c r="B44" s="105" t="s">
        <v>165</v>
      </c>
      <c r="C44" s="105" t="s">
        <v>242</v>
      </c>
      <c r="D44" s="104" t="s">
        <v>26</v>
      </c>
      <c r="E44" s="104">
        <v>2002</v>
      </c>
      <c r="F44" s="113"/>
      <c r="G44" s="113"/>
      <c r="H44" s="114"/>
      <c r="I44" s="55">
        <f t="shared" si="0"/>
        <v>0</v>
      </c>
      <c r="J44" s="56"/>
    </row>
    <row r="45" spans="1:10" s="68" customFormat="1" ht="27.75" customHeight="1">
      <c r="A45" s="118" t="s">
        <v>221</v>
      </c>
      <c r="B45" s="105" t="s">
        <v>136</v>
      </c>
      <c r="C45" s="105" t="s">
        <v>141</v>
      </c>
      <c r="D45" s="104" t="s">
        <v>26</v>
      </c>
      <c r="E45" s="104">
        <v>2001</v>
      </c>
      <c r="F45" s="113"/>
      <c r="G45" s="113"/>
      <c r="H45" s="114"/>
      <c r="I45" s="55">
        <f t="shared" si="0"/>
        <v>0</v>
      </c>
      <c r="J45" s="56"/>
    </row>
    <row r="46" spans="1:10" s="3" customFormat="1" ht="27.75" customHeight="1">
      <c r="A46" s="118" t="s">
        <v>222</v>
      </c>
      <c r="B46" s="105" t="s">
        <v>152</v>
      </c>
      <c r="C46" s="105" t="s">
        <v>157</v>
      </c>
      <c r="D46" s="104" t="s">
        <v>26</v>
      </c>
      <c r="E46" s="104">
        <v>2004</v>
      </c>
      <c r="F46" s="111"/>
      <c r="G46" s="111"/>
      <c r="H46" s="112"/>
      <c r="I46" s="55">
        <f t="shared" si="0"/>
        <v>0</v>
      </c>
      <c r="J46" s="56"/>
    </row>
    <row r="47" spans="1:10" s="68" customFormat="1" ht="27.75" customHeight="1">
      <c r="A47" s="118" t="s">
        <v>223</v>
      </c>
      <c r="B47" s="105" t="s">
        <v>142</v>
      </c>
      <c r="C47" s="105" t="s">
        <v>147</v>
      </c>
      <c r="D47" s="104" t="s">
        <v>26</v>
      </c>
      <c r="E47" s="104">
        <v>2002</v>
      </c>
      <c r="F47" s="113"/>
      <c r="G47" s="113"/>
      <c r="H47" s="114"/>
      <c r="I47" s="55">
        <f t="shared" si="0"/>
        <v>0</v>
      </c>
      <c r="J47" s="56"/>
    </row>
    <row r="48" spans="1:10" s="68" customFormat="1" ht="27.75" customHeight="1">
      <c r="A48" s="118" t="s">
        <v>224</v>
      </c>
      <c r="B48" s="105" t="s">
        <v>122</v>
      </c>
      <c r="C48" s="105" t="s">
        <v>121</v>
      </c>
      <c r="D48" s="104" t="s">
        <v>26</v>
      </c>
      <c r="E48" s="104">
        <v>2000</v>
      </c>
      <c r="F48" s="113"/>
      <c r="G48" s="113"/>
      <c r="H48" s="114"/>
      <c r="I48" s="55">
        <f t="shared" si="0"/>
        <v>0</v>
      </c>
      <c r="J48" s="56"/>
    </row>
    <row r="49" spans="1:10" s="68" customFormat="1" ht="27.75" customHeight="1">
      <c r="A49" s="118" t="s">
        <v>225</v>
      </c>
      <c r="B49" s="105" t="s">
        <v>148</v>
      </c>
      <c r="C49" s="105" t="s">
        <v>150</v>
      </c>
      <c r="D49" s="104" t="s">
        <v>26</v>
      </c>
      <c r="E49" s="104">
        <v>2000</v>
      </c>
      <c r="F49" s="113"/>
      <c r="G49" s="113"/>
      <c r="H49" s="114"/>
      <c r="I49" s="55">
        <f t="shared" si="0"/>
        <v>0</v>
      </c>
      <c r="J49" s="56"/>
    </row>
    <row r="50" spans="1:10" s="3" customFormat="1" ht="27.75" customHeight="1">
      <c r="A50" s="118" t="s">
        <v>226</v>
      </c>
      <c r="B50" s="105" t="s">
        <v>112</v>
      </c>
      <c r="C50" s="105" t="s">
        <v>115</v>
      </c>
      <c r="D50" s="104" t="s">
        <v>26</v>
      </c>
      <c r="E50" s="104">
        <v>2001</v>
      </c>
      <c r="F50" s="111"/>
      <c r="G50" s="111"/>
      <c r="H50" s="111"/>
      <c r="I50" s="55">
        <f>G50-F50-H50</f>
        <v>0</v>
      </c>
      <c r="J50" s="56"/>
    </row>
    <row r="51" spans="1:10" s="68" customFormat="1" ht="27.75" customHeight="1">
      <c r="A51" s="118"/>
      <c r="B51" s="105" t="s">
        <v>122</v>
      </c>
      <c r="C51" s="105" t="s">
        <v>234</v>
      </c>
      <c r="D51" s="104" t="s">
        <v>26</v>
      </c>
      <c r="E51" s="104">
        <v>2000</v>
      </c>
      <c r="F51" s="113"/>
      <c r="G51" s="113"/>
      <c r="H51" s="114"/>
      <c r="I51" s="55">
        <f>G51-F51-H51</f>
        <v>0</v>
      </c>
      <c r="J51" s="56"/>
    </row>
    <row r="52" spans="1:10" s="3" customFormat="1" ht="27.75" customHeight="1">
      <c r="A52" s="190" t="s">
        <v>173</v>
      </c>
      <c r="B52" s="191"/>
      <c r="C52" s="191"/>
      <c r="D52" s="191"/>
      <c r="E52" s="191"/>
      <c r="F52" s="191"/>
      <c r="G52" s="191"/>
      <c r="H52" s="191"/>
      <c r="I52" s="191"/>
      <c r="J52" s="192"/>
    </row>
    <row r="53" spans="1:10" s="3" customFormat="1" ht="27.75" customHeight="1">
      <c r="A53" s="118" t="s">
        <v>187</v>
      </c>
      <c r="B53" s="105" t="s">
        <v>152</v>
      </c>
      <c r="C53" s="105" t="s">
        <v>153</v>
      </c>
      <c r="D53" s="104" t="s">
        <v>28</v>
      </c>
      <c r="E53" s="104">
        <v>2000</v>
      </c>
      <c r="F53" s="111"/>
      <c r="G53" s="111"/>
      <c r="H53" s="111"/>
      <c r="I53" s="55">
        <f t="shared" si="0"/>
        <v>0</v>
      </c>
      <c r="J53" s="56"/>
    </row>
    <row r="54" spans="1:10" s="3" customFormat="1" ht="27.75" customHeight="1">
      <c r="A54" s="118" t="s">
        <v>170</v>
      </c>
      <c r="B54" s="105" t="s">
        <v>122</v>
      </c>
      <c r="C54" s="105" t="s">
        <v>116</v>
      </c>
      <c r="D54" s="104" t="s">
        <v>28</v>
      </c>
      <c r="E54" s="104">
        <v>2000</v>
      </c>
      <c r="F54" s="111"/>
      <c r="G54" s="111"/>
      <c r="H54" s="112"/>
      <c r="I54" s="55">
        <f t="shared" si="0"/>
        <v>0</v>
      </c>
      <c r="J54" s="56"/>
    </row>
    <row r="55" spans="1:10" s="3" customFormat="1" ht="27.75" customHeight="1">
      <c r="A55" s="118" t="s">
        <v>188</v>
      </c>
      <c r="B55" s="105" t="s">
        <v>176</v>
      </c>
      <c r="C55" s="105" t="s">
        <v>185</v>
      </c>
      <c r="D55" s="104" t="s">
        <v>28</v>
      </c>
      <c r="E55" s="104">
        <v>2000</v>
      </c>
      <c r="F55" s="111"/>
      <c r="G55" s="111"/>
      <c r="H55" s="112"/>
      <c r="I55" s="55">
        <f t="shared" si="0"/>
        <v>0</v>
      </c>
      <c r="J55" s="56"/>
    </row>
    <row r="56" spans="1:10" ht="27.75" customHeight="1">
      <c r="A56" s="118" t="s">
        <v>189</v>
      </c>
      <c r="B56" s="105" t="s">
        <v>164</v>
      </c>
      <c r="C56" s="105" t="s">
        <v>34</v>
      </c>
      <c r="D56" s="104" t="s">
        <v>28</v>
      </c>
      <c r="E56" s="104">
        <v>2000</v>
      </c>
      <c r="F56" s="119"/>
      <c r="G56" s="119"/>
      <c r="H56" s="119"/>
      <c r="I56" s="55">
        <f t="shared" si="0"/>
        <v>0</v>
      </c>
      <c r="J56" s="103"/>
    </row>
    <row r="57" spans="1:10" ht="27.75" customHeight="1">
      <c r="A57" s="118" t="s">
        <v>190</v>
      </c>
      <c r="B57" s="105" t="s">
        <v>152</v>
      </c>
      <c r="C57" s="105" t="s">
        <v>154</v>
      </c>
      <c r="D57" s="104" t="s">
        <v>28</v>
      </c>
      <c r="E57" s="104">
        <v>2000</v>
      </c>
      <c r="F57" s="119"/>
      <c r="G57" s="119"/>
      <c r="H57" s="119"/>
      <c r="I57" s="55">
        <f t="shared" si="0"/>
        <v>0</v>
      </c>
      <c r="J57" s="103"/>
    </row>
    <row r="58" spans="1:10" ht="27.75" customHeight="1">
      <c r="A58" s="118" t="s">
        <v>191</v>
      </c>
      <c r="B58" s="105" t="s">
        <v>122</v>
      </c>
      <c r="C58" s="105" t="s">
        <v>117</v>
      </c>
      <c r="D58" s="104" t="s">
        <v>28</v>
      </c>
      <c r="E58" s="104">
        <v>2002</v>
      </c>
      <c r="F58" s="120"/>
      <c r="G58" s="120"/>
      <c r="H58" s="120"/>
      <c r="I58" s="55">
        <f t="shared" si="0"/>
        <v>0</v>
      </c>
      <c r="J58" s="103"/>
    </row>
    <row r="59" spans="1:10" ht="27.75" customHeight="1">
      <c r="A59" s="118" t="s">
        <v>171</v>
      </c>
      <c r="B59" s="105" t="s">
        <v>164</v>
      </c>
      <c r="C59" s="105" t="s">
        <v>158</v>
      </c>
      <c r="D59" s="104" t="s">
        <v>28</v>
      </c>
      <c r="E59" s="104">
        <v>2000</v>
      </c>
      <c r="F59" s="120"/>
      <c r="G59" s="120"/>
      <c r="H59" s="120"/>
      <c r="I59" s="55">
        <f t="shared" si="0"/>
        <v>0</v>
      </c>
      <c r="J59" s="103"/>
    </row>
    <row r="60" spans="1:10" ht="27.75" customHeight="1">
      <c r="A60" s="118" t="s">
        <v>192</v>
      </c>
      <c r="B60" s="105" t="s">
        <v>152</v>
      </c>
      <c r="C60" s="105" t="s">
        <v>155</v>
      </c>
      <c r="D60" s="104" t="s">
        <v>28</v>
      </c>
      <c r="E60" s="104">
        <v>2000</v>
      </c>
      <c r="F60" s="120"/>
      <c r="G60" s="120"/>
      <c r="H60" s="120"/>
      <c r="I60" s="55">
        <f t="shared" si="0"/>
        <v>0</v>
      </c>
      <c r="J60" s="103"/>
    </row>
    <row r="61" spans="1:10" ht="27.75" customHeight="1">
      <c r="A61" s="118" t="s">
        <v>193</v>
      </c>
      <c r="B61" s="105" t="s">
        <v>164</v>
      </c>
      <c r="C61" s="105" t="s">
        <v>159</v>
      </c>
      <c r="D61" s="104" t="s">
        <v>28</v>
      </c>
      <c r="E61" s="104">
        <v>2000</v>
      </c>
      <c r="F61" s="120"/>
      <c r="G61" s="120"/>
      <c r="H61" s="120"/>
      <c r="I61" s="55">
        <f t="shared" si="0"/>
        <v>0</v>
      </c>
      <c r="J61" s="103"/>
    </row>
    <row r="62" spans="1:10" ht="27.75" customHeight="1">
      <c r="A62" s="118" t="s">
        <v>194</v>
      </c>
      <c r="B62" s="105" t="s">
        <v>112</v>
      </c>
      <c r="C62" s="105" t="s">
        <v>71</v>
      </c>
      <c r="D62" s="104" t="s">
        <v>28</v>
      </c>
      <c r="E62" s="104">
        <v>2000</v>
      </c>
      <c r="F62" s="120"/>
      <c r="G62" s="120"/>
      <c r="H62" s="120"/>
      <c r="I62" s="55">
        <f t="shared" si="0"/>
        <v>0</v>
      </c>
      <c r="J62" s="103"/>
    </row>
    <row r="63" spans="1:10" ht="27.75" customHeight="1">
      <c r="A63" s="118" t="s">
        <v>195</v>
      </c>
      <c r="B63" s="105" t="s">
        <v>136</v>
      </c>
      <c r="C63" s="105" t="s">
        <v>139</v>
      </c>
      <c r="D63" s="104" t="s">
        <v>28</v>
      </c>
      <c r="E63" s="104">
        <v>2002</v>
      </c>
      <c r="F63" s="120"/>
      <c r="G63" s="120"/>
      <c r="H63" s="120"/>
      <c r="I63" s="55">
        <f t="shared" si="0"/>
        <v>0</v>
      </c>
      <c r="J63" s="103"/>
    </row>
    <row r="64" spans="1:10" ht="27.75" customHeight="1">
      <c r="A64" s="118" t="s">
        <v>196</v>
      </c>
      <c r="B64" s="105" t="s">
        <v>152</v>
      </c>
      <c r="C64" s="105" t="s">
        <v>69</v>
      </c>
      <c r="D64" s="104" t="s">
        <v>28</v>
      </c>
      <c r="E64" s="104">
        <v>2001</v>
      </c>
      <c r="F64" s="120"/>
      <c r="G64" s="120"/>
      <c r="H64" s="120"/>
      <c r="I64" s="55">
        <f t="shared" si="0"/>
        <v>0</v>
      </c>
      <c r="J64" s="103"/>
    </row>
    <row r="65" spans="1:10" ht="27.75" customHeight="1">
      <c r="A65" s="118" t="s">
        <v>197</v>
      </c>
      <c r="B65" s="105" t="s">
        <v>142</v>
      </c>
      <c r="C65" s="105" t="s">
        <v>145</v>
      </c>
      <c r="D65" s="104" t="s">
        <v>28</v>
      </c>
      <c r="E65" s="104">
        <v>2003</v>
      </c>
      <c r="F65" s="120"/>
      <c r="G65" s="120"/>
      <c r="H65" s="120"/>
      <c r="I65" s="55">
        <f t="shared" si="0"/>
        <v>0</v>
      </c>
      <c r="J65" s="103"/>
    </row>
    <row r="66" spans="1:10" ht="27.75" customHeight="1">
      <c r="A66" s="118" t="s">
        <v>198</v>
      </c>
      <c r="B66" s="105" t="s">
        <v>148</v>
      </c>
      <c r="C66" s="105" t="s">
        <v>2</v>
      </c>
      <c r="D66" s="104" t="s">
        <v>28</v>
      </c>
      <c r="E66" s="104">
        <v>2001</v>
      </c>
      <c r="F66" s="120"/>
      <c r="G66" s="120"/>
      <c r="H66" s="120"/>
      <c r="I66" s="55">
        <f t="shared" si="0"/>
        <v>0</v>
      </c>
      <c r="J66" s="103"/>
    </row>
    <row r="67" spans="1:10" ht="27.75" customHeight="1">
      <c r="A67" s="118" t="s">
        <v>199</v>
      </c>
      <c r="B67" s="105" t="s">
        <v>112</v>
      </c>
      <c r="C67" s="105" t="s">
        <v>113</v>
      </c>
      <c r="D67" s="104" t="s">
        <v>28</v>
      </c>
      <c r="E67" s="104">
        <v>2000</v>
      </c>
      <c r="F67" s="120"/>
      <c r="G67" s="120"/>
      <c r="H67" s="120"/>
      <c r="I67" s="55">
        <f t="shared" si="0"/>
        <v>0</v>
      </c>
      <c r="J67" s="103"/>
    </row>
    <row r="68" spans="1:10" ht="27.75" customHeight="1">
      <c r="A68" s="118" t="s">
        <v>200</v>
      </c>
      <c r="B68" s="105" t="s">
        <v>136</v>
      </c>
      <c r="C68" s="105" t="s">
        <v>140</v>
      </c>
      <c r="D68" s="104" t="s">
        <v>28</v>
      </c>
      <c r="E68" s="104">
        <v>2003</v>
      </c>
      <c r="F68" s="120"/>
      <c r="G68" s="120"/>
      <c r="H68" s="120"/>
      <c r="I68" s="55">
        <f t="shared" si="0"/>
        <v>0</v>
      </c>
      <c r="J68" s="103"/>
    </row>
    <row r="69" spans="1:10" ht="27.75" customHeight="1">
      <c r="A69" s="118" t="s">
        <v>201</v>
      </c>
      <c r="B69" s="105" t="s">
        <v>176</v>
      </c>
      <c r="C69" s="105" t="s">
        <v>186</v>
      </c>
      <c r="D69" s="104" t="s">
        <v>28</v>
      </c>
      <c r="E69" s="104">
        <v>2000</v>
      </c>
      <c r="F69" s="120"/>
      <c r="G69" s="120"/>
      <c r="H69" s="120"/>
      <c r="I69" s="55">
        <f t="shared" si="0"/>
        <v>0</v>
      </c>
      <c r="J69" s="103"/>
    </row>
    <row r="70" spans="1:10" ht="27.75" customHeight="1">
      <c r="A70" s="118" t="s">
        <v>202</v>
      </c>
      <c r="B70" s="105" t="s">
        <v>135</v>
      </c>
      <c r="C70" s="105" t="s">
        <v>134</v>
      </c>
      <c r="D70" s="104" t="s">
        <v>28</v>
      </c>
      <c r="E70" s="104">
        <v>2001</v>
      </c>
      <c r="F70" s="120"/>
      <c r="G70" s="120"/>
      <c r="H70" s="120"/>
      <c r="I70" s="55">
        <f t="shared" si="0"/>
        <v>0</v>
      </c>
      <c r="J70" s="103"/>
    </row>
    <row r="71" spans="1:10" ht="27.75" customHeight="1">
      <c r="A71" s="118" t="s">
        <v>203</v>
      </c>
      <c r="B71" s="105" t="s">
        <v>111</v>
      </c>
      <c r="C71" s="105" t="s">
        <v>233</v>
      </c>
      <c r="D71" s="104" t="s">
        <v>28</v>
      </c>
      <c r="E71" s="104">
        <v>2005</v>
      </c>
      <c r="F71" s="120"/>
      <c r="G71" s="120"/>
      <c r="H71" s="120"/>
      <c r="I71" s="55">
        <f t="shared" si="0"/>
        <v>0</v>
      </c>
      <c r="J71" s="103"/>
    </row>
    <row r="72" spans="1:10" ht="27.75" customHeight="1">
      <c r="A72" s="118" t="s">
        <v>204</v>
      </c>
      <c r="B72" s="105" t="s">
        <v>142</v>
      </c>
      <c r="C72" s="105" t="s">
        <v>146</v>
      </c>
      <c r="D72" s="104" t="s">
        <v>28</v>
      </c>
      <c r="E72" s="104">
        <v>2002</v>
      </c>
      <c r="F72" s="120"/>
      <c r="G72" s="120"/>
      <c r="H72" s="120"/>
      <c r="I72" s="55">
        <f t="shared" si="0"/>
        <v>0</v>
      </c>
      <c r="J72" s="103"/>
    </row>
    <row r="73" spans="1:10" ht="27.75" customHeight="1">
      <c r="A73" s="118" t="s">
        <v>205</v>
      </c>
      <c r="B73" s="105" t="s">
        <v>123</v>
      </c>
      <c r="C73" s="105" t="s">
        <v>72</v>
      </c>
      <c r="D73" s="104" t="s">
        <v>28</v>
      </c>
      <c r="E73" s="104">
        <v>2001</v>
      </c>
      <c r="F73" s="120"/>
      <c r="G73" s="120"/>
      <c r="H73" s="120"/>
      <c r="I73" s="55">
        <f t="shared" si="0"/>
        <v>0</v>
      </c>
      <c r="J73" s="103"/>
    </row>
    <row r="74" spans="1:10" ht="27.75" customHeight="1">
      <c r="A74" s="118" t="s">
        <v>206</v>
      </c>
      <c r="B74" s="105" t="s">
        <v>148</v>
      </c>
      <c r="C74" s="105" t="s">
        <v>1</v>
      </c>
      <c r="D74" s="104" t="s">
        <v>28</v>
      </c>
      <c r="E74" s="104">
        <v>2001</v>
      </c>
      <c r="F74" s="120"/>
      <c r="G74" s="120"/>
      <c r="H74" s="120"/>
      <c r="I74" s="55">
        <f t="shared" si="0"/>
        <v>0</v>
      </c>
      <c r="J74" s="103"/>
    </row>
    <row r="75" spans="1:10" ht="27.75" customHeight="1">
      <c r="A75" s="118" t="s">
        <v>207</v>
      </c>
      <c r="B75" s="105" t="s">
        <v>112</v>
      </c>
      <c r="C75" s="105" t="s">
        <v>114</v>
      </c>
      <c r="D75" s="104" t="s">
        <v>28</v>
      </c>
      <c r="E75" s="104">
        <v>2000</v>
      </c>
      <c r="F75" s="120"/>
      <c r="G75" s="120"/>
      <c r="H75" s="120"/>
      <c r="I75" s="55">
        <f t="shared" si="0"/>
        <v>0</v>
      </c>
      <c r="J75" s="103"/>
    </row>
    <row r="76" spans="1:10" ht="27.75" customHeight="1">
      <c r="A76" s="118" t="s">
        <v>208</v>
      </c>
      <c r="B76" s="105" t="s">
        <v>135</v>
      </c>
      <c r="C76" s="105" t="s">
        <v>239</v>
      </c>
      <c r="D76" s="104" t="s">
        <v>28</v>
      </c>
      <c r="E76" s="104">
        <v>2002</v>
      </c>
      <c r="F76" s="120"/>
      <c r="G76" s="120"/>
      <c r="H76" s="120"/>
      <c r="I76" s="55">
        <f t="shared" si="0"/>
        <v>0</v>
      </c>
      <c r="J76" s="103"/>
    </row>
    <row r="77" spans="1:10" ht="27.75" customHeight="1">
      <c r="A77" s="118" t="s">
        <v>209</v>
      </c>
      <c r="B77" s="105" t="s">
        <v>111</v>
      </c>
      <c r="C77" s="105" t="s">
        <v>110</v>
      </c>
      <c r="D77" s="104" t="s">
        <v>28</v>
      </c>
      <c r="E77" s="104">
        <v>2005</v>
      </c>
      <c r="F77" s="120"/>
      <c r="G77" s="120"/>
      <c r="H77" s="120"/>
      <c r="I77" s="55">
        <f t="shared" si="0"/>
        <v>0</v>
      </c>
      <c r="J77" s="103"/>
    </row>
    <row r="78" spans="1:10" ht="27.75" customHeight="1">
      <c r="A78" s="118" t="s">
        <v>210</v>
      </c>
      <c r="B78" s="105" t="s">
        <v>123</v>
      </c>
      <c r="C78" s="105" t="s">
        <v>127</v>
      </c>
      <c r="D78" s="104" t="s">
        <v>28</v>
      </c>
      <c r="E78" s="104">
        <v>2001</v>
      </c>
      <c r="F78" s="120"/>
      <c r="G78" s="120"/>
      <c r="H78" s="120"/>
      <c r="I78" s="55">
        <f t="shared" si="0"/>
        <v>0</v>
      </c>
      <c r="J78" s="103"/>
    </row>
    <row r="79" spans="1:10" ht="27.75" customHeight="1">
      <c r="A79" s="118" t="s">
        <v>211</v>
      </c>
      <c r="B79" s="105" t="s">
        <v>164</v>
      </c>
      <c r="C79" s="105" t="s">
        <v>162</v>
      </c>
      <c r="D79" s="104" t="s">
        <v>28</v>
      </c>
      <c r="E79" s="104">
        <v>2000</v>
      </c>
      <c r="F79" s="120"/>
      <c r="G79" s="120"/>
      <c r="H79" s="120"/>
      <c r="I79" s="55">
        <f t="shared" si="0"/>
        <v>0</v>
      </c>
      <c r="J79" s="103"/>
    </row>
    <row r="80" spans="1:10" ht="27.75" customHeight="1">
      <c r="A80" s="118" t="s">
        <v>212</v>
      </c>
      <c r="B80" s="105" t="s">
        <v>165</v>
      </c>
      <c r="C80" s="105" t="s">
        <v>168</v>
      </c>
      <c r="D80" s="104" t="s">
        <v>28</v>
      </c>
      <c r="E80" s="104">
        <v>2000</v>
      </c>
      <c r="F80" s="120"/>
      <c r="G80" s="120"/>
      <c r="H80" s="120"/>
      <c r="I80" s="55">
        <f t="shared" si="0"/>
        <v>0</v>
      </c>
      <c r="J80" s="103"/>
    </row>
    <row r="81" spans="1:10" ht="27.75" customHeight="1">
      <c r="A81" s="118" t="s">
        <v>213</v>
      </c>
      <c r="B81" s="105" t="s">
        <v>176</v>
      </c>
      <c r="C81" s="105" t="s">
        <v>68</v>
      </c>
      <c r="D81" s="104" t="s">
        <v>28</v>
      </c>
      <c r="E81" s="104">
        <v>2000</v>
      </c>
      <c r="F81" s="120"/>
      <c r="G81" s="120"/>
      <c r="H81" s="120"/>
      <c r="I81" s="55">
        <f t="shared" si="0"/>
        <v>0</v>
      </c>
      <c r="J81" s="103"/>
    </row>
    <row r="82" spans="1:10" ht="27.75" customHeight="1">
      <c r="A82" s="118" t="s">
        <v>214</v>
      </c>
      <c r="B82" s="105" t="s">
        <v>142</v>
      </c>
      <c r="C82" s="105" t="s">
        <v>3</v>
      </c>
      <c r="D82" s="104" t="s">
        <v>28</v>
      </c>
      <c r="E82" s="104">
        <v>2001</v>
      </c>
      <c r="F82" s="120"/>
      <c r="G82" s="120"/>
      <c r="H82" s="120"/>
      <c r="I82" s="55">
        <f aca="true" t="shared" si="1" ref="I82:I87">G82-F82-H82</f>
        <v>0</v>
      </c>
      <c r="J82" s="103"/>
    </row>
    <row r="83" spans="1:10" ht="27.75" customHeight="1">
      <c r="A83" s="118" t="s">
        <v>215</v>
      </c>
      <c r="B83" s="105" t="s">
        <v>123</v>
      </c>
      <c r="C83" s="105" t="s">
        <v>128</v>
      </c>
      <c r="D83" s="104" t="s">
        <v>28</v>
      </c>
      <c r="E83" s="104">
        <v>2001</v>
      </c>
      <c r="F83" s="120"/>
      <c r="G83" s="120"/>
      <c r="H83" s="120"/>
      <c r="I83" s="55">
        <f t="shared" si="1"/>
        <v>0</v>
      </c>
      <c r="J83" s="103"/>
    </row>
    <row r="84" spans="1:10" ht="27.75" customHeight="1">
      <c r="A84" s="118" t="s">
        <v>216</v>
      </c>
      <c r="B84" s="105" t="s">
        <v>164</v>
      </c>
      <c r="C84" s="105" t="s">
        <v>163</v>
      </c>
      <c r="D84" s="104" t="s">
        <v>28</v>
      </c>
      <c r="E84" s="104">
        <v>2001</v>
      </c>
      <c r="F84" s="120"/>
      <c r="G84" s="120"/>
      <c r="H84" s="120"/>
      <c r="I84" s="55">
        <f t="shared" si="1"/>
        <v>0</v>
      </c>
      <c r="J84" s="103"/>
    </row>
    <row r="85" spans="1:10" ht="27.75" customHeight="1">
      <c r="A85" s="118" t="s">
        <v>217</v>
      </c>
      <c r="B85" s="105" t="s">
        <v>165</v>
      </c>
      <c r="C85" s="105" t="s">
        <v>64</v>
      </c>
      <c r="D85" s="104" t="s">
        <v>28</v>
      </c>
      <c r="E85" s="104">
        <v>2000</v>
      </c>
      <c r="F85" s="120"/>
      <c r="G85" s="120"/>
      <c r="H85" s="120"/>
      <c r="I85" s="55">
        <f t="shared" si="1"/>
        <v>0</v>
      </c>
      <c r="J85" s="103"/>
    </row>
    <row r="86" spans="1:10" ht="27.75" customHeight="1">
      <c r="A86" s="118" t="s">
        <v>218</v>
      </c>
      <c r="B86" s="105" t="s">
        <v>148</v>
      </c>
      <c r="C86" s="105" t="s">
        <v>151</v>
      </c>
      <c r="D86" s="104" t="s">
        <v>28</v>
      </c>
      <c r="E86" s="104">
        <v>2003</v>
      </c>
      <c r="F86" s="120"/>
      <c r="G86" s="120"/>
      <c r="H86" s="120"/>
      <c r="I86" s="55">
        <f t="shared" si="1"/>
        <v>0</v>
      </c>
      <c r="J86" s="103"/>
    </row>
    <row r="87" spans="1:10" ht="27.75" customHeight="1">
      <c r="A87" s="118" t="s">
        <v>219</v>
      </c>
      <c r="B87" s="105" t="s">
        <v>123</v>
      </c>
      <c r="C87" s="105" t="s">
        <v>129</v>
      </c>
      <c r="D87" s="104" t="s">
        <v>28</v>
      </c>
      <c r="E87" s="104">
        <v>2002</v>
      </c>
      <c r="F87" s="120"/>
      <c r="G87" s="120"/>
      <c r="H87" s="120"/>
      <c r="I87" s="55">
        <f t="shared" si="1"/>
        <v>0</v>
      </c>
      <c r="J87" s="103"/>
    </row>
    <row r="88" spans="1:10" ht="27.75" customHeight="1">
      <c r="A88" s="118" t="s">
        <v>220</v>
      </c>
      <c r="B88" s="105" t="s">
        <v>165</v>
      </c>
      <c r="C88" s="105" t="s">
        <v>169</v>
      </c>
      <c r="D88" s="104" t="s">
        <v>28</v>
      </c>
      <c r="E88" s="104">
        <v>2002</v>
      </c>
      <c r="F88" s="120"/>
      <c r="G88" s="120"/>
      <c r="H88" s="120"/>
      <c r="I88" s="55">
        <f>G88-F88-H88</f>
        <v>0</v>
      </c>
      <c r="J88" s="103"/>
    </row>
    <row r="89" spans="1:10" ht="27.75" customHeight="1">
      <c r="A89" s="118"/>
      <c r="B89" s="105" t="s">
        <v>111</v>
      </c>
      <c r="C89" s="105" t="s">
        <v>236</v>
      </c>
      <c r="D89" s="104" t="s">
        <v>28</v>
      </c>
      <c r="E89" s="104">
        <v>2001</v>
      </c>
      <c r="F89" s="120"/>
      <c r="G89" s="120"/>
      <c r="H89" s="120"/>
      <c r="I89" s="55"/>
      <c r="J89" s="103"/>
    </row>
    <row r="90" spans="1:10" ht="27.75" customHeight="1">
      <c r="A90" s="118" t="s">
        <v>221</v>
      </c>
      <c r="B90" s="105" t="s">
        <v>111</v>
      </c>
      <c r="C90" s="105" t="s">
        <v>232</v>
      </c>
      <c r="D90" s="104" t="s">
        <v>28</v>
      </c>
      <c r="E90" s="104">
        <v>2001</v>
      </c>
      <c r="F90" s="120"/>
      <c r="G90" s="120"/>
      <c r="H90" s="120"/>
      <c r="I90" s="55">
        <f>G90-F90-H90</f>
        <v>0</v>
      </c>
      <c r="J90" s="103"/>
    </row>
    <row r="92" spans="3:6" ht="15">
      <c r="C92" s="121" t="s">
        <v>35</v>
      </c>
      <c r="D92" s="122"/>
      <c r="E92" s="121" t="s">
        <v>18</v>
      </c>
      <c r="F92" s="121"/>
    </row>
    <row r="93" spans="3:6" ht="15">
      <c r="C93" s="121" t="s">
        <v>36</v>
      </c>
      <c r="D93" s="122"/>
      <c r="E93" s="121" t="s">
        <v>20</v>
      </c>
      <c r="F93" s="121"/>
    </row>
  </sheetData>
  <mergeCells count="7">
    <mergeCell ref="A52:J52"/>
    <mergeCell ref="G5:J5"/>
    <mergeCell ref="G6:J6"/>
    <mergeCell ref="A1:J1"/>
    <mergeCell ref="A3:J3"/>
    <mergeCell ref="A4:J4"/>
    <mergeCell ref="A9:J9"/>
  </mergeCells>
  <printOptions horizontalCentered="1" verticalCentered="1"/>
  <pageMargins left="0.2362204724409449" right="0.2362204724409449" top="0.2755905511811024" bottom="0.15748031496062992" header="0.5118110236220472" footer="0.2755905511811024"/>
  <pageSetup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1">
      <selection activeCell="F27" sqref="F27"/>
    </sheetView>
  </sheetViews>
  <sheetFormatPr defaultColWidth="9.00390625" defaultRowHeight="12.75"/>
  <cols>
    <col min="1" max="1" width="27.625" style="17" customWidth="1"/>
    <col min="2" max="2" width="6.25390625" style="0" customWidth="1"/>
    <col min="3" max="3" width="28.875" style="0" customWidth="1"/>
    <col min="4" max="4" width="11.25390625" style="0" customWidth="1"/>
    <col min="5" max="5" width="10.875" style="0" customWidth="1"/>
    <col min="6" max="6" width="12.00390625" style="0" customWidth="1"/>
  </cols>
  <sheetData>
    <row r="1" spans="1:7" ht="12.75">
      <c r="A1" s="193"/>
      <c r="B1" s="193"/>
      <c r="C1" s="193"/>
      <c r="D1" s="193"/>
      <c r="E1" s="193"/>
      <c r="F1" s="37"/>
      <c r="G1" s="37"/>
    </row>
    <row r="2" spans="1:7" ht="12.75">
      <c r="A2" s="193" t="s">
        <v>58</v>
      </c>
      <c r="B2" s="193"/>
      <c r="C2" s="193"/>
      <c r="D2" s="193"/>
      <c r="E2" s="193"/>
      <c r="F2" s="37"/>
      <c r="G2" s="37"/>
    </row>
    <row r="3" spans="1:8" ht="12.75">
      <c r="A3" s="43"/>
      <c r="B3" s="41"/>
      <c r="C3" s="41"/>
      <c r="D3" s="41"/>
      <c r="E3" s="194" t="s">
        <v>182</v>
      </c>
      <c r="F3" s="194"/>
      <c r="G3" s="194"/>
      <c r="H3" s="194"/>
    </row>
    <row r="4" spans="1:8" ht="12.75">
      <c r="A4" s="44"/>
      <c r="B4" s="37"/>
      <c r="C4" s="37"/>
      <c r="D4" s="37"/>
      <c r="E4" s="195" t="s">
        <v>178</v>
      </c>
      <c r="F4" s="195"/>
      <c r="G4" s="195"/>
      <c r="H4" s="195"/>
    </row>
    <row r="5" spans="1:7" ht="25.5">
      <c r="A5" s="45" t="s">
        <v>0</v>
      </c>
      <c r="B5" s="39" t="s">
        <v>21</v>
      </c>
      <c r="C5" s="39" t="s">
        <v>22</v>
      </c>
      <c r="D5" s="39" t="s">
        <v>14</v>
      </c>
      <c r="E5" s="39" t="s">
        <v>23</v>
      </c>
      <c r="F5" s="38" t="s">
        <v>24</v>
      </c>
      <c r="G5" s="39" t="s">
        <v>25</v>
      </c>
    </row>
    <row r="6" spans="1:7" ht="63">
      <c r="A6" s="46" t="s">
        <v>76</v>
      </c>
      <c r="B6" s="47" t="s">
        <v>28</v>
      </c>
      <c r="C6" s="74" t="s">
        <v>34</v>
      </c>
      <c r="D6" s="75">
        <v>0.00030092592592592595</v>
      </c>
      <c r="E6" s="216">
        <v>1</v>
      </c>
      <c r="F6" s="77">
        <f>SUM(D6:D7)</f>
        <v>0.0006134259259259259</v>
      </c>
      <c r="G6" s="65">
        <v>1</v>
      </c>
    </row>
    <row r="7" spans="1:7" ht="63">
      <c r="A7" s="48" t="s">
        <v>76</v>
      </c>
      <c r="B7" s="47" t="s">
        <v>28</v>
      </c>
      <c r="C7" s="74" t="s">
        <v>159</v>
      </c>
      <c r="D7" s="75">
        <v>0.0003125</v>
      </c>
      <c r="E7" s="216">
        <v>3</v>
      </c>
      <c r="F7" s="79">
        <f>F6</f>
        <v>0.0006134259259259259</v>
      </c>
      <c r="G7" s="215"/>
    </row>
    <row r="8" spans="1:7" ht="31.5">
      <c r="A8" s="66" t="s">
        <v>66</v>
      </c>
      <c r="B8" s="42" t="s">
        <v>26</v>
      </c>
      <c r="C8" s="81" t="s">
        <v>7</v>
      </c>
      <c r="D8" s="82">
        <v>0.0002662037037037037</v>
      </c>
      <c r="E8" s="216">
        <v>1</v>
      </c>
      <c r="F8" s="77">
        <f>SUM(D8:D9)</f>
        <v>0.0006597222222222222</v>
      </c>
      <c r="G8" s="50">
        <v>2</v>
      </c>
    </row>
    <row r="9" spans="1:7" ht="31.5">
      <c r="A9" s="211" t="s">
        <v>66</v>
      </c>
      <c r="B9" s="42" t="s">
        <v>26</v>
      </c>
      <c r="C9" s="81" t="s">
        <v>67</v>
      </c>
      <c r="D9" s="82">
        <v>0.0003935185185185185</v>
      </c>
      <c r="E9" s="78">
        <v>7</v>
      </c>
      <c r="F9" s="79">
        <f>F8</f>
        <v>0.0006597222222222222</v>
      </c>
      <c r="G9" s="51"/>
    </row>
    <row r="10" spans="1:7" ht="63">
      <c r="A10" s="46" t="s">
        <v>75</v>
      </c>
      <c r="B10" s="40" t="s">
        <v>26</v>
      </c>
      <c r="C10" s="74" t="s">
        <v>38</v>
      </c>
      <c r="D10" s="75">
        <v>0.00037037037037037035</v>
      </c>
      <c r="E10" s="76">
        <v>6</v>
      </c>
      <c r="F10" s="77">
        <f>SUM(D10:D11)</f>
        <v>0.0006828703703703704</v>
      </c>
      <c r="G10" s="50">
        <v>3</v>
      </c>
    </row>
    <row r="11" spans="1:7" ht="63">
      <c r="A11" s="48" t="s">
        <v>75</v>
      </c>
      <c r="B11" s="40" t="s">
        <v>26</v>
      </c>
      <c r="C11" s="74" t="s">
        <v>40</v>
      </c>
      <c r="D11" s="75">
        <v>0.0003125</v>
      </c>
      <c r="E11" s="216">
        <v>3</v>
      </c>
      <c r="F11" s="79">
        <f>F10</f>
        <v>0.0006828703703703704</v>
      </c>
      <c r="G11" s="214"/>
    </row>
    <row r="12" spans="1:7" ht="31.5">
      <c r="A12" s="46" t="s">
        <v>251</v>
      </c>
      <c r="B12" s="40" t="s">
        <v>26</v>
      </c>
      <c r="C12" s="74" t="s">
        <v>237</v>
      </c>
      <c r="D12" s="75">
        <v>0.00030092592592592595</v>
      </c>
      <c r="E12" s="216">
        <v>2</v>
      </c>
      <c r="F12" s="77">
        <f>SUM(D12:D13)</f>
        <v>0.0007175925925925926</v>
      </c>
      <c r="G12" s="50">
        <v>4</v>
      </c>
    </row>
    <row r="13" spans="1:7" ht="31.5">
      <c r="A13" s="48" t="s">
        <v>251</v>
      </c>
      <c r="B13" s="40" t="s">
        <v>26</v>
      </c>
      <c r="C13" s="74" t="s">
        <v>238</v>
      </c>
      <c r="D13" s="75">
        <v>0.0004166666666666667</v>
      </c>
      <c r="E13" s="83">
        <v>8</v>
      </c>
      <c r="F13" s="79">
        <f>F12</f>
        <v>0.0007175925925925926</v>
      </c>
      <c r="G13" s="214"/>
    </row>
    <row r="14" spans="1:7" ht="31.5">
      <c r="A14" s="46" t="s">
        <v>247</v>
      </c>
      <c r="B14" s="40" t="s">
        <v>28</v>
      </c>
      <c r="C14" s="74" t="s">
        <v>64</v>
      </c>
      <c r="D14" s="75">
        <v>0.00038194444444444446</v>
      </c>
      <c r="E14" s="80">
        <v>6</v>
      </c>
      <c r="F14" s="77">
        <f>SUM(D14:D15)</f>
        <v>0.0007407407407407408</v>
      </c>
      <c r="G14" s="50">
        <v>5</v>
      </c>
    </row>
    <row r="15" spans="1:7" ht="31.5">
      <c r="A15" s="48" t="s">
        <v>247</v>
      </c>
      <c r="B15" s="40" t="s">
        <v>26</v>
      </c>
      <c r="C15" s="74" t="s">
        <v>65</v>
      </c>
      <c r="D15" s="75">
        <v>0.00035879629629629635</v>
      </c>
      <c r="E15" s="83">
        <v>5</v>
      </c>
      <c r="F15" s="79">
        <f>F14</f>
        <v>0.0007407407407407408</v>
      </c>
      <c r="G15" s="214"/>
    </row>
    <row r="16" spans="1:7" ht="31.5">
      <c r="A16" s="46" t="s">
        <v>39</v>
      </c>
      <c r="B16" s="42" t="s">
        <v>28</v>
      </c>
      <c r="C16" s="81" t="s">
        <v>68</v>
      </c>
      <c r="D16" s="82">
        <v>0.00030092592592592595</v>
      </c>
      <c r="E16" s="217">
        <v>1</v>
      </c>
      <c r="F16" s="77">
        <f>SUM(D16:D17)</f>
        <v>0.0007407407407407408</v>
      </c>
      <c r="G16" s="50">
        <v>6</v>
      </c>
    </row>
    <row r="17" spans="1:7" ht="31.5">
      <c r="A17" s="48" t="s">
        <v>39</v>
      </c>
      <c r="B17" s="42" t="s">
        <v>26</v>
      </c>
      <c r="C17" s="81" t="s">
        <v>6</v>
      </c>
      <c r="D17" s="82">
        <v>0.0004398148148148148</v>
      </c>
      <c r="E17" s="80">
        <v>10</v>
      </c>
      <c r="F17" s="79">
        <f>F16</f>
        <v>0.0007407407407407408</v>
      </c>
      <c r="G17" s="214"/>
    </row>
    <row r="18" spans="1:7" s="5" customFormat="1" ht="31.5">
      <c r="A18" s="46" t="s">
        <v>27</v>
      </c>
      <c r="B18" s="40" t="s">
        <v>28</v>
      </c>
      <c r="C18" s="74" t="s">
        <v>1</v>
      </c>
      <c r="D18" s="75">
        <v>0.0003125</v>
      </c>
      <c r="E18" s="217">
        <v>3</v>
      </c>
      <c r="F18" s="77">
        <f>SUM(D18:D19)</f>
        <v>0.000787037037037037</v>
      </c>
      <c r="G18" s="50">
        <v>7</v>
      </c>
    </row>
    <row r="19" spans="1:7" s="5" customFormat="1" ht="31.5">
      <c r="A19" s="212" t="s">
        <v>27</v>
      </c>
      <c r="B19" s="40" t="s">
        <v>26</v>
      </c>
      <c r="C19" s="74" t="s">
        <v>150</v>
      </c>
      <c r="D19" s="75">
        <v>0.00047453703703703704</v>
      </c>
      <c r="E19" s="83">
        <v>11</v>
      </c>
      <c r="F19" s="79">
        <f>F18</f>
        <v>0.000787037037037037</v>
      </c>
      <c r="G19" s="51"/>
    </row>
    <row r="20" spans="1:7" ht="31.5">
      <c r="A20" s="46" t="s">
        <v>37</v>
      </c>
      <c r="B20" s="40" t="s">
        <v>28</v>
      </c>
      <c r="C20" s="74" t="s">
        <v>3</v>
      </c>
      <c r="D20" s="75">
        <v>0.00034722222222222224</v>
      </c>
      <c r="E20" s="83">
        <v>5</v>
      </c>
      <c r="F20" s="77">
        <f>SUM(D20:D21)</f>
        <v>0.0008101851851851852</v>
      </c>
      <c r="G20" s="50">
        <v>8</v>
      </c>
    </row>
    <row r="21" spans="1:7" ht="31.5">
      <c r="A21" s="48" t="s">
        <v>37</v>
      </c>
      <c r="B21" s="40" t="s">
        <v>26</v>
      </c>
      <c r="C21" s="74" t="s">
        <v>30</v>
      </c>
      <c r="D21" s="75">
        <v>0.0004629629629629629</v>
      </c>
      <c r="E21" s="80">
        <v>16</v>
      </c>
      <c r="F21" s="79">
        <f>F20</f>
        <v>0.0008101851851851852</v>
      </c>
      <c r="G21" s="51"/>
    </row>
    <row r="22" spans="1:7" ht="18.75">
      <c r="A22" s="46" t="s">
        <v>252</v>
      </c>
      <c r="B22" s="40" t="s">
        <v>26</v>
      </c>
      <c r="C22" s="74" t="s">
        <v>119</v>
      </c>
      <c r="D22" s="75">
        <v>0.0003125</v>
      </c>
      <c r="E22" s="217">
        <v>3</v>
      </c>
      <c r="F22" s="77">
        <f>SUM(D22:D23)</f>
        <v>0.0009027777777777777</v>
      </c>
      <c r="G22" s="50">
        <v>9</v>
      </c>
    </row>
    <row r="23" spans="1:7" ht="18.75">
      <c r="A23" s="48" t="s">
        <v>252</v>
      </c>
      <c r="B23" s="40" t="s">
        <v>26</v>
      </c>
      <c r="C23" s="74" t="s">
        <v>118</v>
      </c>
      <c r="D23" s="75">
        <v>0.0005902777777777778</v>
      </c>
      <c r="E23" s="83">
        <v>14</v>
      </c>
      <c r="F23" s="79">
        <f>F22</f>
        <v>0.0009027777777777777</v>
      </c>
      <c r="G23" s="51"/>
    </row>
    <row r="24" spans="1:7" ht="63">
      <c r="A24" s="46" t="s">
        <v>248</v>
      </c>
      <c r="B24" s="40" t="s">
        <v>26</v>
      </c>
      <c r="C24" s="74" t="s">
        <v>249</v>
      </c>
      <c r="D24" s="75">
        <v>0.0005092592592592592</v>
      </c>
      <c r="E24" s="83">
        <v>13</v>
      </c>
      <c r="F24" s="77">
        <f>SUM(D24:D25)</f>
        <v>0.0009837962962962962</v>
      </c>
      <c r="G24" s="50">
        <v>10</v>
      </c>
    </row>
    <row r="25" spans="1:7" ht="63">
      <c r="A25" s="212" t="s">
        <v>248</v>
      </c>
      <c r="B25" s="40" t="s">
        <v>26</v>
      </c>
      <c r="C25" s="74" t="s">
        <v>250</v>
      </c>
      <c r="D25" s="75">
        <v>0.00047453703703703704</v>
      </c>
      <c r="E25" s="83">
        <v>11</v>
      </c>
      <c r="F25" s="79">
        <f>F24</f>
        <v>0.0009837962962962962</v>
      </c>
      <c r="G25" s="51"/>
    </row>
    <row r="26" spans="1:7" ht="31.5">
      <c r="A26" s="46" t="s">
        <v>253</v>
      </c>
      <c r="B26" s="40" t="s">
        <v>26</v>
      </c>
      <c r="C26" s="74" t="s">
        <v>130</v>
      </c>
      <c r="D26" s="75">
        <v>0.0004166666666666667</v>
      </c>
      <c r="E26" s="83">
        <v>8</v>
      </c>
      <c r="F26" s="77">
        <f>SUM(D26:D27)</f>
        <v>0.0010763888888888889</v>
      </c>
      <c r="G26" s="50">
        <v>11</v>
      </c>
    </row>
    <row r="27" spans="1:7" ht="31.5">
      <c r="A27" s="213" t="s">
        <v>253</v>
      </c>
      <c r="B27" s="40" t="s">
        <v>26</v>
      </c>
      <c r="C27" s="74" t="s">
        <v>254</v>
      </c>
      <c r="D27" s="75">
        <v>0.0006597222222222221</v>
      </c>
      <c r="E27" s="80">
        <v>15</v>
      </c>
      <c r="F27" s="79">
        <f>F26</f>
        <v>0.0010763888888888889</v>
      </c>
      <c r="G27" s="51"/>
    </row>
    <row r="28" spans="1:7" ht="12.75">
      <c r="A28" s="44"/>
      <c r="B28" s="37"/>
      <c r="C28" s="37"/>
      <c r="D28" s="52"/>
      <c r="E28" s="52"/>
      <c r="F28" s="52"/>
      <c r="G28" s="52"/>
    </row>
    <row r="29" spans="1:7" ht="15.75">
      <c r="A29" s="44"/>
      <c r="B29" s="37"/>
      <c r="C29" s="14" t="s">
        <v>35</v>
      </c>
      <c r="D29" s="49"/>
      <c r="E29" s="14" t="s">
        <v>18</v>
      </c>
      <c r="F29" s="14"/>
      <c r="G29" s="37"/>
    </row>
    <row r="30" spans="1:7" ht="15.75">
      <c r="A30" s="44"/>
      <c r="B30" s="37"/>
      <c r="C30" s="14" t="s">
        <v>36</v>
      </c>
      <c r="D30" s="49"/>
      <c r="E30" s="14" t="s">
        <v>20</v>
      </c>
      <c r="F30" s="14"/>
      <c r="G30" s="37"/>
    </row>
  </sheetData>
  <mergeCells count="4">
    <mergeCell ref="A1:E1"/>
    <mergeCell ref="A2:E2"/>
    <mergeCell ref="E3:H3"/>
    <mergeCell ref="E4:H4"/>
  </mergeCells>
  <printOptions horizontalCentered="1" verticalCentered="1"/>
  <pageMargins left="0.1968503937007874" right="0.15748031496062992" top="0.2755905511811024" bottom="0.1968503937007874" header="0.2755905511811024" footer="0.18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6" sqref="E6"/>
    </sheetView>
  </sheetViews>
  <sheetFormatPr defaultColWidth="9.00390625" defaultRowHeight="12.75"/>
  <cols>
    <col min="1" max="1" width="25.875" style="0" customWidth="1"/>
    <col min="2" max="2" width="13.125" style="0" customWidth="1"/>
    <col min="3" max="3" width="11.25390625" style="0" customWidth="1"/>
  </cols>
  <sheetData>
    <row r="1" spans="1:3" ht="12.75">
      <c r="A1" s="169" t="s">
        <v>82</v>
      </c>
      <c r="B1" s="169"/>
      <c r="C1" s="169"/>
    </row>
    <row r="2" spans="1:3" ht="12.75">
      <c r="A2" s="179" t="s">
        <v>85</v>
      </c>
      <c r="B2" s="169"/>
      <c r="C2" s="169"/>
    </row>
    <row r="3" spans="1:4" ht="12.75">
      <c r="A3" s="2"/>
      <c r="B3" s="194" t="s">
        <v>182</v>
      </c>
      <c r="C3" s="194"/>
      <c r="D3" s="166"/>
    </row>
    <row r="4" spans="2:4" ht="13.5" thickBot="1">
      <c r="B4" s="200" t="s">
        <v>178</v>
      </c>
      <c r="C4" s="200"/>
      <c r="D4" s="167"/>
    </row>
    <row r="5" spans="1:3" ht="12.75" customHeight="1">
      <c r="A5" s="198" t="s">
        <v>41</v>
      </c>
      <c r="B5" s="196" t="s">
        <v>13</v>
      </c>
      <c r="C5" s="196" t="s">
        <v>15</v>
      </c>
    </row>
    <row r="6" spans="1:3" ht="48" customHeight="1" thickBot="1">
      <c r="A6" s="199" t="s">
        <v>41</v>
      </c>
      <c r="B6" s="197"/>
      <c r="C6" s="197"/>
    </row>
    <row r="7" spans="1:3" ht="15">
      <c r="A7" s="229" t="s">
        <v>175</v>
      </c>
      <c r="B7" s="159">
        <v>0.004166666666666667</v>
      </c>
      <c r="C7" s="163">
        <v>1</v>
      </c>
    </row>
    <row r="8" spans="1:3" ht="36">
      <c r="A8" s="157" t="s">
        <v>123</v>
      </c>
      <c r="B8" s="160">
        <v>0.009722222222222222</v>
      </c>
      <c r="C8" s="164">
        <v>2</v>
      </c>
    </row>
    <row r="9" spans="1:3" ht="15">
      <c r="A9" s="157" t="s">
        <v>174</v>
      </c>
      <c r="B9" s="160">
        <v>0.010416666666666666</v>
      </c>
      <c r="C9" s="164">
        <v>3</v>
      </c>
    </row>
    <row r="10" spans="1:3" ht="15">
      <c r="A10" s="157" t="s">
        <v>122</v>
      </c>
      <c r="B10" s="160">
        <v>0.013194444444444444</v>
      </c>
      <c r="C10" s="164">
        <v>4</v>
      </c>
    </row>
    <row r="11" spans="1:3" ht="15">
      <c r="A11" s="157" t="s">
        <v>142</v>
      </c>
      <c r="B11" s="160">
        <v>0.013194444444444444</v>
      </c>
      <c r="C11" s="164">
        <v>4</v>
      </c>
    </row>
    <row r="12" spans="1:3" ht="24">
      <c r="A12" s="157" t="s">
        <v>165</v>
      </c>
      <c r="B12" s="161">
        <v>0.013888888888888888</v>
      </c>
      <c r="C12" s="164">
        <v>6</v>
      </c>
    </row>
    <row r="13" spans="1:3" ht="15">
      <c r="A13" s="157" t="s">
        <v>176</v>
      </c>
      <c r="B13" s="160">
        <v>0.013888888888888888</v>
      </c>
      <c r="C13" s="164">
        <v>6</v>
      </c>
    </row>
    <row r="14" spans="1:3" ht="15">
      <c r="A14" s="157" t="s">
        <v>135</v>
      </c>
      <c r="B14" s="160">
        <v>0.015277777777777777</v>
      </c>
      <c r="C14" s="164">
        <v>8</v>
      </c>
    </row>
    <row r="15" spans="1:3" ht="36">
      <c r="A15" s="157" t="s">
        <v>164</v>
      </c>
      <c r="B15" s="160">
        <v>0.015972222222222224</v>
      </c>
      <c r="C15" s="164">
        <v>9</v>
      </c>
    </row>
    <row r="16" spans="1:3" ht="24">
      <c r="A16" s="157" t="s">
        <v>136</v>
      </c>
      <c r="B16" s="160">
        <v>0.017361111111111112</v>
      </c>
      <c r="C16" s="164">
        <v>10</v>
      </c>
    </row>
    <row r="17" spans="1:3" s="5" customFormat="1" ht="36.75" thickBot="1">
      <c r="A17" s="158" t="s">
        <v>111</v>
      </c>
      <c r="B17" s="162">
        <v>0.01875</v>
      </c>
      <c r="C17" s="165">
        <v>11</v>
      </c>
    </row>
    <row r="19" spans="1:3" ht="15.75">
      <c r="A19" s="14" t="s">
        <v>35</v>
      </c>
      <c r="B19" s="14" t="s">
        <v>18</v>
      </c>
      <c r="C19" s="14"/>
    </row>
    <row r="20" spans="1:3" ht="15.75">
      <c r="A20" s="14" t="s">
        <v>36</v>
      </c>
      <c r="B20" s="14" t="s">
        <v>20</v>
      </c>
      <c r="C20" s="14"/>
    </row>
  </sheetData>
  <mergeCells count="7">
    <mergeCell ref="A1:C1"/>
    <mergeCell ref="C5:C6"/>
    <mergeCell ref="A5:A6"/>
    <mergeCell ref="B5:B6"/>
    <mergeCell ref="A2:C2"/>
    <mergeCell ref="B4:C4"/>
    <mergeCell ref="B3:C3"/>
  </mergeCells>
  <printOptions horizontalCentered="1" verticalCentered="1"/>
  <pageMargins left="0.7874015748031497" right="0.7874015748031497" top="0.2362204724409449" bottom="0.31496062992125984" header="0.31496062992125984" footer="0.3937007874015748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2005-11-17T20:49:11Z</cp:lastPrinted>
  <dcterms:created xsi:type="dcterms:W3CDTF">2015-03-02T04:48:01Z</dcterms:created>
  <dcterms:modified xsi:type="dcterms:W3CDTF">2005-11-17T21:11:30Z</dcterms:modified>
  <cp:category/>
  <cp:version/>
  <cp:contentType/>
  <cp:contentStatus/>
</cp:coreProperties>
</file>